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9320" windowHeight="6150" tabRatio="726" activeTab="1"/>
  </bookViews>
  <sheets>
    <sheet name="Kortlagt elforbrug" sheetId="1" r:id="rId1"/>
    <sheet name="1.Belysning" sheetId="2" r:id="rId2"/>
    <sheet name="2.Køling" sheetId="5" r:id="rId3"/>
    <sheet name="3.Ventilation" sheetId="6" r:id="rId4"/>
    <sheet name="4.The-køkkener" sheetId="7" r:id="rId5"/>
    <sheet name="5.Køkken-Kantine" sheetId="8" r:id="rId6"/>
    <sheet name="6.IT-udstyr" sheetId="9" r:id="rId7"/>
    <sheet name="7.Serverrum incl. køl" sheetId="4" r:id="rId8"/>
    <sheet name="8.El-varme" sheetId="10" r:id="rId9"/>
    <sheet name="Ark3" sheetId="3" r:id="rId10"/>
  </sheets>
  <calcPr calcId="145621"/>
</workbook>
</file>

<file path=xl/calcChain.xml><?xml version="1.0" encoding="utf-8"?>
<calcChain xmlns="http://schemas.openxmlformats.org/spreadsheetml/2006/main">
  <c r="H29" i="10" l="1"/>
  <c r="I29" i="10" s="1"/>
  <c r="J29" i="10" s="1"/>
  <c r="H28" i="10"/>
  <c r="I28" i="10" s="1"/>
  <c r="J28" i="10" s="1"/>
  <c r="H27" i="10"/>
  <c r="I27" i="10" s="1"/>
  <c r="J27" i="10" s="1"/>
  <c r="H26" i="10"/>
  <c r="I26" i="10" s="1"/>
  <c r="J26" i="10" s="1"/>
  <c r="H25" i="10"/>
  <c r="I25" i="10" s="1"/>
  <c r="J25" i="10" s="1"/>
  <c r="H24" i="10"/>
  <c r="I24" i="10" s="1"/>
  <c r="J24" i="10" s="1"/>
  <c r="H23" i="10"/>
  <c r="I23" i="10" s="1"/>
  <c r="J23" i="10" s="1"/>
  <c r="H22" i="10"/>
  <c r="I22" i="10" s="1"/>
  <c r="J22" i="10" s="1"/>
  <c r="H21" i="10"/>
  <c r="I21" i="10" s="1"/>
  <c r="J21" i="10" s="1"/>
  <c r="H20" i="10"/>
  <c r="I20" i="10" s="1"/>
  <c r="J20" i="10" s="1"/>
  <c r="H19" i="10"/>
  <c r="I19" i="10" s="1"/>
  <c r="J19" i="10" s="1"/>
  <c r="H18" i="10"/>
  <c r="I18" i="10" s="1"/>
  <c r="J18" i="10" s="1"/>
  <c r="H17" i="10"/>
  <c r="I17" i="10" s="1"/>
  <c r="J17" i="10" s="1"/>
  <c r="H16" i="10"/>
  <c r="I16" i="10" s="1"/>
  <c r="J16" i="10" s="1"/>
  <c r="H15" i="10"/>
  <c r="I15" i="10" s="1"/>
  <c r="J15" i="10" s="1"/>
  <c r="H14" i="10"/>
  <c r="I14" i="10" s="1"/>
  <c r="J14" i="10" s="1"/>
  <c r="H13" i="10"/>
  <c r="I13" i="10" s="1"/>
  <c r="J13" i="10" s="1"/>
  <c r="H12" i="10"/>
  <c r="I12" i="10" s="1"/>
  <c r="J12" i="10" s="1"/>
  <c r="H11" i="10"/>
  <c r="I11" i="10" s="1"/>
  <c r="J11" i="10" s="1"/>
  <c r="H10" i="10"/>
  <c r="I10" i="10" s="1"/>
  <c r="J10" i="10" s="1"/>
  <c r="H9" i="10"/>
  <c r="I9" i="10" s="1"/>
  <c r="J9" i="10" s="1"/>
  <c r="H8" i="10"/>
  <c r="I8" i="10" s="1"/>
  <c r="J8" i="10" s="1"/>
  <c r="H7" i="10"/>
  <c r="I7" i="10" s="1"/>
  <c r="J7" i="10" s="1"/>
  <c r="H6" i="10"/>
  <c r="I6" i="10" s="1"/>
  <c r="J6" i="10" s="1"/>
  <c r="H5" i="10"/>
  <c r="I5" i="10" s="1"/>
  <c r="J5" i="10" s="1"/>
  <c r="H4" i="10"/>
  <c r="I4" i="10" s="1"/>
  <c r="J4" i="10" s="1"/>
  <c r="H3" i="10"/>
  <c r="I3" i="10" s="1"/>
  <c r="H29" i="9"/>
  <c r="I29" i="9" s="1"/>
  <c r="J29" i="9" s="1"/>
  <c r="H28" i="9"/>
  <c r="I28" i="9" s="1"/>
  <c r="J28" i="9" s="1"/>
  <c r="H27" i="9"/>
  <c r="I27" i="9" s="1"/>
  <c r="J27" i="9" s="1"/>
  <c r="I26" i="9"/>
  <c r="J26" i="9" s="1"/>
  <c r="H26" i="9"/>
  <c r="H25" i="9"/>
  <c r="I25" i="9" s="1"/>
  <c r="J25" i="9" s="1"/>
  <c r="H24" i="9"/>
  <c r="I24" i="9" s="1"/>
  <c r="J24" i="9" s="1"/>
  <c r="H23" i="9"/>
  <c r="I23" i="9" s="1"/>
  <c r="J23" i="9" s="1"/>
  <c r="I22" i="9"/>
  <c r="J22" i="9" s="1"/>
  <c r="H22" i="9"/>
  <c r="H21" i="9"/>
  <c r="I21" i="9" s="1"/>
  <c r="J21" i="9" s="1"/>
  <c r="H20" i="9"/>
  <c r="I20" i="9" s="1"/>
  <c r="J20" i="9" s="1"/>
  <c r="H19" i="9"/>
  <c r="I19" i="9" s="1"/>
  <c r="J19" i="9" s="1"/>
  <c r="I18" i="9"/>
  <c r="J18" i="9" s="1"/>
  <c r="H18" i="9"/>
  <c r="H17" i="9"/>
  <c r="I17" i="9" s="1"/>
  <c r="J17" i="9" s="1"/>
  <c r="H16" i="9"/>
  <c r="I16" i="9" s="1"/>
  <c r="J16" i="9" s="1"/>
  <c r="H15" i="9"/>
  <c r="I15" i="9" s="1"/>
  <c r="J15" i="9" s="1"/>
  <c r="I14" i="9"/>
  <c r="J14" i="9" s="1"/>
  <c r="H14" i="9"/>
  <c r="H13" i="9"/>
  <c r="I13" i="9" s="1"/>
  <c r="J13" i="9" s="1"/>
  <c r="H12" i="9"/>
  <c r="I12" i="9" s="1"/>
  <c r="J12" i="9" s="1"/>
  <c r="H11" i="9"/>
  <c r="I11" i="9" s="1"/>
  <c r="J11" i="9" s="1"/>
  <c r="I10" i="9"/>
  <c r="J10" i="9" s="1"/>
  <c r="H10" i="9"/>
  <c r="H9" i="9"/>
  <c r="I9" i="9" s="1"/>
  <c r="J9" i="9" s="1"/>
  <c r="H8" i="9"/>
  <c r="I8" i="9" s="1"/>
  <c r="J8" i="9" s="1"/>
  <c r="H7" i="9"/>
  <c r="I7" i="9" s="1"/>
  <c r="J7" i="9" s="1"/>
  <c r="I6" i="9"/>
  <c r="J6" i="9" s="1"/>
  <c r="H6" i="9"/>
  <c r="H5" i="9"/>
  <c r="I5" i="9" s="1"/>
  <c r="J5" i="9" s="1"/>
  <c r="H4" i="9"/>
  <c r="I4" i="9" s="1"/>
  <c r="J4" i="9" s="1"/>
  <c r="H3" i="9"/>
  <c r="I3" i="9" s="1"/>
  <c r="H29" i="8"/>
  <c r="I29" i="8" s="1"/>
  <c r="J29" i="8" s="1"/>
  <c r="I28" i="8"/>
  <c r="J28" i="8" s="1"/>
  <c r="H28" i="8"/>
  <c r="H27" i="8"/>
  <c r="I27" i="8" s="1"/>
  <c r="J27" i="8" s="1"/>
  <c r="H26" i="8"/>
  <c r="I26" i="8" s="1"/>
  <c r="J26" i="8" s="1"/>
  <c r="H25" i="8"/>
  <c r="I25" i="8" s="1"/>
  <c r="J25" i="8" s="1"/>
  <c r="I24" i="8"/>
  <c r="J24" i="8" s="1"/>
  <c r="H24" i="8"/>
  <c r="H23" i="8"/>
  <c r="I23" i="8" s="1"/>
  <c r="J23" i="8" s="1"/>
  <c r="H22" i="8"/>
  <c r="I22" i="8" s="1"/>
  <c r="J22" i="8" s="1"/>
  <c r="H21" i="8"/>
  <c r="I21" i="8" s="1"/>
  <c r="J21" i="8" s="1"/>
  <c r="I20" i="8"/>
  <c r="J20" i="8" s="1"/>
  <c r="H20" i="8"/>
  <c r="H19" i="8"/>
  <c r="I19" i="8" s="1"/>
  <c r="J19" i="8" s="1"/>
  <c r="H18" i="8"/>
  <c r="I18" i="8" s="1"/>
  <c r="J18" i="8" s="1"/>
  <c r="H17" i="8"/>
  <c r="I17" i="8" s="1"/>
  <c r="J17" i="8" s="1"/>
  <c r="I16" i="8"/>
  <c r="J16" i="8" s="1"/>
  <c r="H16" i="8"/>
  <c r="H15" i="8"/>
  <c r="I15" i="8" s="1"/>
  <c r="J15" i="8" s="1"/>
  <c r="H14" i="8"/>
  <c r="I14" i="8" s="1"/>
  <c r="J14" i="8" s="1"/>
  <c r="H13" i="8"/>
  <c r="I13" i="8" s="1"/>
  <c r="J13" i="8" s="1"/>
  <c r="I12" i="8"/>
  <c r="J12" i="8" s="1"/>
  <c r="H12" i="8"/>
  <c r="H11" i="8"/>
  <c r="I11" i="8" s="1"/>
  <c r="J11" i="8" s="1"/>
  <c r="H10" i="8"/>
  <c r="I10" i="8" s="1"/>
  <c r="J10" i="8" s="1"/>
  <c r="H9" i="8"/>
  <c r="I9" i="8" s="1"/>
  <c r="J9" i="8" s="1"/>
  <c r="I8" i="8"/>
  <c r="J8" i="8" s="1"/>
  <c r="H8" i="8"/>
  <c r="H7" i="8"/>
  <c r="I7" i="8" s="1"/>
  <c r="J7" i="8" s="1"/>
  <c r="H6" i="8"/>
  <c r="I6" i="8" s="1"/>
  <c r="J6" i="8" s="1"/>
  <c r="H5" i="8"/>
  <c r="I5" i="8" s="1"/>
  <c r="J5" i="8" s="1"/>
  <c r="I4" i="8"/>
  <c r="J4" i="8" s="1"/>
  <c r="H4" i="8"/>
  <c r="H3" i="8"/>
  <c r="I3" i="8" s="1"/>
  <c r="A32" i="1"/>
  <c r="A31" i="1"/>
  <c r="A30" i="1"/>
  <c r="A29" i="1"/>
  <c r="A28" i="1"/>
  <c r="A27" i="1"/>
  <c r="A26" i="1"/>
  <c r="A25" i="1"/>
  <c r="I29" i="7"/>
  <c r="J29" i="7" s="1"/>
  <c r="H29" i="7"/>
  <c r="H28" i="7"/>
  <c r="I28" i="7" s="1"/>
  <c r="J28" i="7" s="1"/>
  <c r="H27" i="7"/>
  <c r="I27" i="7" s="1"/>
  <c r="J27" i="7" s="1"/>
  <c r="H26" i="7"/>
  <c r="I26" i="7" s="1"/>
  <c r="J26" i="7" s="1"/>
  <c r="I25" i="7"/>
  <c r="J25" i="7" s="1"/>
  <c r="H25" i="7"/>
  <c r="H24" i="7"/>
  <c r="I24" i="7" s="1"/>
  <c r="J24" i="7" s="1"/>
  <c r="H23" i="7"/>
  <c r="I23" i="7" s="1"/>
  <c r="J23" i="7" s="1"/>
  <c r="H22" i="7"/>
  <c r="I22" i="7" s="1"/>
  <c r="J22" i="7" s="1"/>
  <c r="I21" i="7"/>
  <c r="J21" i="7" s="1"/>
  <c r="H21" i="7"/>
  <c r="H20" i="7"/>
  <c r="I20" i="7" s="1"/>
  <c r="J20" i="7" s="1"/>
  <c r="H19" i="7"/>
  <c r="I19" i="7" s="1"/>
  <c r="J19" i="7" s="1"/>
  <c r="H18" i="7"/>
  <c r="I18" i="7" s="1"/>
  <c r="J18" i="7" s="1"/>
  <c r="I17" i="7"/>
  <c r="J17" i="7" s="1"/>
  <c r="H17" i="7"/>
  <c r="H16" i="7"/>
  <c r="I16" i="7" s="1"/>
  <c r="J16" i="7" s="1"/>
  <c r="H15" i="7"/>
  <c r="I15" i="7" s="1"/>
  <c r="J15" i="7" s="1"/>
  <c r="H14" i="7"/>
  <c r="I14" i="7" s="1"/>
  <c r="J14" i="7" s="1"/>
  <c r="I13" i="7"/>
  <c r="J13" i="7" s="1"/>
  <c r="H13" i="7"/>
  <c r="H12" i="7"/>
  <c r="I12" i="7" s="1"/>
  <c r="J12" i="7" s="1"/>
  <c r="H11" i="7"/>
  <c r="I11" i="7" s="1"/>
  <c r="J11" i="7" s="1"/>
  <c r="H10" i="7"/>
  <c r="I10" i="7" s="1"/>
  <c r="J10" i="7" s="1"/>
  <c r="I9" i="7"/>
  <c r="J9" i="7" s="1"/>
  <c r="H9" i="7"/>
  <c r="H8" i="7"/>
  <c r="I8" i="7" s="1"/>
  <c r="J8" i="7" s="1"/>
  <c r="H7" i="7"/>
  <c r="I7" i="7" s="1"/>
  <c r="J7" i="7" s="1"/>
  <c r="H6" i="7"/>
  <c r="I6" i="7" s="1"/>
  <c r="J6" i="7" s="1"/>
  <c r="I5" i="7"/>
  <c r="J5" i="7" s="1"/>
  <c r="H5" i="7"/>
  <c r="H4" i="7"/>
  <c r="I4" i="7" s="1"/>
  <c r="J4" i="7" s="1"/>
  <c r="H3" i="7"/>
  <c r="I3" i="7" s="1"/>
  <c r="H29" i="6"/>
  <c r="I29" i="6" s="1"/>
  <c r="J29" i="6" s="1"/>
  <c r="H28" i="6"/>
  <c r="I28" i="6" s="1"/>
  <c r="J28" i="6" s="1"/>
  <c r="H27" i="6"/>
  <c r="I27" i="6" s="1"/>
  <c r="J27" i="6" s="1"/>
  <c r="I26" i="6"/>
  <c r="J26" i="6" s="1"/>
  <c r="H26" i="6"/>
  <c r="H25" i="6"/>
  <c r="I25" i="6" s="1"/>
  <c r="J25" i="6" s="1"/>
  <c r="H24" i="6"/>
  <c r="I24" i="6" s="1"/>
  <c r="J24" i="6" s="1"/>
  <c r="H23" i="6"/>
  <c r="I23" i="6" s="1"/>
  <c r="J23" i="6" s="1"/>
  <c r="I22" i="6"/>
  <c r="J22" i="6" s="1"/>
  <c r="H22" i="6"/>
  <c r="H21" i="6"/>
  <c r="I21" i="6" s="1"/>
  <c r="J21" i="6" s="1"/>
  <c r="H20" i="6"/>
  <c r="I20" i="6" s="1"/>
  <c r="J20" i="6" s="1"/>
  <c r="H19" i="6"/>
  <c r="I19" i="6" s="1"/>
  <c r="J19" i="6" s="1"/>
  <c r="I18" i="6"/>
  <c r="J18" i="6" s="1"/>
  <c r="H18" i="6"/>
  <c r="H17" i="6"/>
  <c r="I17" i="6" s="1"/>
  <c r="J17" i="6" s="1"/>
  <c r="H16" i="6"/>
  <c r="I16" i="6" s="1"/>
  <c r="J16" i="6" s="1"/>
  <c r="H15" i="6"/>
  <c r="I15" i="6" s="1"/>
  <c r="J15" i="6" s="1"/>
  <c r="I14" i="6"/>
  <c r="J14" i="6" s="1"/>
  <c r="H14" i="6"/>
  <c r="H13" i="6"/>
  <c r="I13" i="6" s="1"/>
  <c r="J13" i="6" s="1"/>
  <c r="H12" i="6"/>
  <c r="I12" i="6" s="1"/>
  <c r="J12" i="6" s="1"/>
  <c r="H11" i="6"/>
  <c r="I11" i="6" s="1"/>
  <c r="J11" i="6" s="1"/>
  <c r="I10" i="6"/>
  <c r="J10" i="6" s="1"/>
  <c r="H10" i="6"/>
  <c r="H9" i="6"/>
  <c r="I9" i="6" s="1"/>
  <c r="J9" i="6" s="1"/>
  <c r="H8" i="6"/>
  <c r="I8" i="6" s="1"/>
  <c r="J8" i="6" s="1"/>
  <c r="H7" i="6"/>
  <c r="I7" i="6" s="1"/>
  <c r="J7" i="6" s="1"/>
  <c r="I6" i="6"/>
  <c r="J6" i="6" s="1"/>
  <c r="H6" i="6"/>
  <c r="H5" i="6"/>
  <c r="I5" i="6" s="1"/>
  <c r="J5" i="6" s="1"/>
  <c r="H4" i="6"/>
  <c r="I4" i="6" s="1"/>
  <c r="J4" i="6" s="1"/>
  <c r="H3" i="6"/>
  <c r="I3" i="6" s="1"/>
  <c r="H4" i="4"/>
  <c r="H3" i="4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" i="5"/>
  <c r="I4" i="2"/>
  <c r="J4" i="2" s="1"/>
  <c r="K4" i="2" s="1"/>
  <c r="I5" i="2"/>
  <c r="I6" i="2"/>
  <c r="I7" i="2"/>
  <c r="I8" i="2"/>
  <c r="I9" i="2"/>
  <c r="I10" i="2"/>
  <c r="I11" i="2"/>
  <c r="I12" i="2"/>
  <c r="I13" i="2"/>
  <c r="I3" i="2"/>
  <c r="J3" i="2" s="1"/>
  <c r="I29" i="5"/>
  <c r="J29" i="5" s="1"/>
  <c r="I28" i="5"/>
  <c r="J28" i="5" s="1"/>
  <c r="I27" i="5"/>
  <c r="J27" i="5" s="1"/>
  <c r="I26" i="5"/>
  <c r="J26" i="5" s="1"/>
  <c r="I25" i="5"/>
  <c r="J25" i="5" s="1"/>
  <c r="I24" i="5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J15" i="5" s="1"/>
  <c r="I14" i="5"/>
  <c r="J14" i="5" s="1"/>
  <c r="I13" i="5"/>
  <c r="J13" i="5" s="1"/>
  <c r="I12" i="5"/>
  <c r="J12" i="5" s="1"/>
  <c r="I11" i="5"/>
  <c r="J11" i="5" s="1"/>
  <c r="I10" i="5"/>
  <c r="J10" i="5" s="1"/>
  <c r="I9" i="5"/>
  <c r="J9" i="5" s="1"/>
  <c r="I8" i="5"/>
  <c r="J8" i="5" s="1"/>
  <c r="I7" i="5"/>
  <c r="J7" i="5" s="1"/>
  <c r="I6" i="5"/>
  <c r="J6" i="5" s="1"/>
  <c r="I5" i="5"/>
  <c r="J5" i="5" s="1"/>
  <c r="I4" i="5"/>
  <c r="J4" i="5" s="1"/>
  <c r="I3" i="5"/>
  <c r="M12" i="4"/>
  <c r="L12" i="4"/>
  <c r="H29" i="4"/>
  <c r="I29" i="4" s="1"/>
  <c r="J29" i="4" s="1"/>
  <c r="H28" i="4"/>
  <c r="I28" i="4" s="1"/>
  <c r="J28" i="4" s="1"/>
  <c r="H27" i="4"/>
  <c r="I27" i="4" s="1"/>
  <c r="J27" i="4" s="1"/>
  <c r="I26" i="4"/>
  <c r="J26" i="4" s="1"/>
  <c r="H26" i="4"/>
  <c r="H25" i="4"/>
  <c r="I25" i="4" s="1"/>
  <c r="J25" i="4" s="1"/>
  <c r="H24" i="4"/>
  <c r="I24" i="4" s="1"/>
  <c r="J24" i="4" s="1"/>
  <c r="H23" i="4"/>
  <c r="I23" i="4" s="1"/>
  <c r="J23" i="4" s="1"/>
  <c r="H22" i="4"/>
  <c r="I22" i="4" s="1"/>
  <c r="J22" i="4" s="1"/>
  <c r="H21" i="4"/>
  <c r="I21" i="4" s="1"/>
  <c r="J21" i="4" s="1"/>
  <c r="H20" i="4"/>
  <c r="I20" i="4" s="1"/>
  <c r="J20" i="4" s="1"/>
  <c r="H19" i="4"/>
  <c r="I19" i="4" s="1"/>
  <c r="J19" i="4" s="1"/>
  <c r="H18" i="4"/>
  <c r="I18" i="4" s="1"/>
  <c r="J18" i="4" s="1"/>
  <c r="H17" i="4"/>
  <c r="I17" i="4" s="1"/>
  <c r="J17" i="4" s="1"/>
  <c r="H16" i="4"/>
  <c r="I16" i="4" s="1"/>
  <c r="J16" i="4" s="1"/>
  <c r="H15" i="4"/>
  <c r="I15" i="4" s="1"/>
  <c r="J15" i="4" s="1"/>
  <c r="H14" i="4"/>
  <c r="I14" i="4" s="1"/>
  <c r="J14" i="4" s="1"/>
  <c r="H13" i="4"/>
  <c r="I13" i="4" s="1"/>
  <c r="J13" i="4" s="1"/>
  <c r="H12" i="4"/>
  <c r="I12" i="4" s="1"/>
  <c r="J12" i="4" s="1"/>
  <c r="H11" i="4"/>
  <c r="I11" i="4" s="1"/>
  <c r="J11" i="4" s="1"/>
  <c r="I10" i="4"/>
  <c r="J10" i="4" s="1"/>
  <c r="H10" i="4"/>
  <c r="H9" i="4"/>
  <c r="I9" i="4" s="1"/>
  <c r="J9" i="4" s="1"/>
  <c r="H8" i="4"/>
  <c r="I8" i="4" s="1"/>
  <c r="J8" i="4" s="1"/>
  <c r="H7" i="4"/>
  <c r="I7" i="4" s="1"/>
  <c r="J7" i="4" s="1"/>
  <c r="H6" i="4"/>
  <c r="I6" i="4" s="1"/>
  <c r="J6" i="4" s="1"/>
  <c r="H5" i="4"/>
  <c r="I5" i="4" s="1"/>
  <c r="J5" i="4" s="1"/>
  <c r="I4" i="4"/>
  <c r="J4" i="4" s="1"/>
  <c r="I3" i="4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K3" i="2"/>
  <c r="I30" i="7" l="1"/>
  <c r="B7" i="1" s="1"/>
  <c r="B28" i="1" s="1"/>
  <c r="I30" i="10"/>
  <c r="B11" i="1" s="1"/>
  <c r="B32" i="1" s="1"/>
  <c r="J3" i="10"/>
  <c r="J30" i="10" s="1"/>
  <c r="I30" i="9"/>
  <c r="B9" i="1" s="1"/>
  <c r="B30" i="1" s="1"/>
  <c r="J3" i="9"/>
  <c r="J30" i="9" s="1"/>
  <c r="I30" i="8"/>
  <c r="B8" i="1" s="1"/>
  <c r="B29" i="1" s="1"/>
  <c r="J3" i="8"/>
  <c r="J30" i="8" s="1"/>
  <c r="J3" i="7"/>
  <c r="J30" i="7" s="1"/>
  <c r="I30" i="6"/>
  <c r="B6" i="1" s="1"/>
  <c r="B27" i="1" s="1"/>
  <c r="J3" i="6"/>
  <c r="J30" i="6" s="1"/>
  <c r="M15" i="4"/>
  <c r="M22" i="4" s="1"/>
  <c r="J14" i="2"/>
  <c r="B4" i="1" s="1"/>
  <c r="B25" i="1" s="1"/>
  <c r="I30" i="5"/>
  <c r="B5" i="1" s="1"/>
  <c r="B26" i="1" s="1"/>
  <c r="J3" i="5"/>
  <c r="J30" i="5" s="1"/>
  <c r="I30" i="4"/>
  <c r="B10" i="1" s="1"/>
  <c r="B31" i="1" s="1"/>
  <c r="J3" i="4"/>
  <c r="J30" i="4" s="1"/>
  <c r="K14" i="2"/>
  <c r="B12" i="1" l="1"/>
  <c r="B33" i="1"/>
</calcChain>
</file>

<file path=xl/comments1.xml><?xml version="1.0" encoding="utf-8"?>
<comments xmlns="http://schemas.openxmlformats.org/spreadsheetml/2006/main">
  <authors>
    <author>Lene Kuszon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Skriv typen af elapparat -eks. kaffemaskine, pærer, pc m.m.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er der af det enkelte apparat ?
 </t>
        </r>
      </text>
    </comment>
    <comment ref="C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er apparatet placeret?
Noter hvilket rum eller afdeling apparatet står i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Elapparatets effekt - måles i W, og sidder normalt bag på apparatet.
Er tallet angivet i kilowatt (kW), skal der divideres med 1000.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lang tid om dagen er apparatet tændt?
Benyttes det kun nogle minutter om dagen, divideres antallet af minutter med 60 for at få tallet i timer</t>
        </r>
      </text>
    </comment>
    <comment ref="G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dage om ugen benyttes apparatet?
Er det blot de 5 arbejdsdage, eller ugens 7 dage eller kun et par dage om ugen.</t>
        </r>
      </text>
    </comment>
    <comment ref="H2" authorId="0">
      <text>
        <r>
          <rPr>
            <b/>
            <sz val="8"/>
            <color indexed="81"/>
            <rFont val="Tahoma"/>
            <charset val="1"/>
          </rPr>
          <t>Lene Kuszon:</t>
        </r>
        <r>
          <rPr>
            <sz val="8"/>
            <color indexed="81"/>
            <rFont val="Tahoma"/>
            <charset val="1"/>
          </rPr>
          <t xml:space="preserve">
Benyttes apparatet hele året rundt, skrives 12.
Hvis det kun er eks. sommerhalvåret skrives 4.</t>
        </r>
      </text>
    </comment>
  </commentList>
</comments>
</file>

<file path=xl/comments2.xml><?xml version="1.0" encoding="utf-8"?>
<comments xmlns="http://schemas.openxmlformats.org/spreadsheetml/2006/main">
  <authors>
    <author>Lene Kuszon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Skriv typen af elapparat -eks. kaffemaskine, pærer, pc m.m.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er der af det enkelte apparat ?
 </t>
        </r>
      </text>
    </comment>
    <comment ref="C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er apparatet placeret?
Noter hvilket rum eller afdeling  apparatet står i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Elapparatets effekt - måles i W, og sidder normalt bag på apparatet.
Er tallet angivet i kilowatt (kW), skal der divideres med 1000.</t>
        </r>
      </text>
    </comment>
    <comment ref="E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lang tid om dagen er apparatet tændt?
Benyttes det kun nogle minutter om dagen, divideres antallet af minutter med 60 for at få tallet i timer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dage om ugen benyttes apparatet?
Er det blot de 5 arbejdsdage, eller ugens 7 dage eller kun et par dage om ugen.</t>
        </r>
      </text>
    </comment>
    <comment ref="G2" authorId="0">
      <text>
        <r>
          <rPr>
            <b/>
            <sz val="8"/>
            <color indexed="81"/>
            <rFont val="Tahoma"/>
            <charset val="1"/>
          </rPr>
          <t>Lene Kuszon:</t>
        </r>
        <r>
          <rPr>
            <sz val="8"/>
            <color indexed="81"/>
            <rFont val="Tahoma"/>
            <charset val="1"/>
          </rPr>
          <t xml:space="preserve">
Benyttes apparatet hele året rundt, skrives 12.
Hvis det kun er eks. sommerhalvåret skrives 4.</t>
        </r>
      </text>
    </comment>
  </commentList>
</comments>
</file>

<file path=xl/comments3.xml><?xml version="1.0" encoding="utf-8"?>
<comments xmlns="http://schemas.openxmlformats.org/spreadsheetml/2006/main">
  <authors>
    <author>Lene Kuszon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Skriv typen af elapparat -eks. kaffemaskine, pærer, pc m.m.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er der af det enkelte apparat ?
 </t>
        </r>
      </text>
    </comment>
    <comment ref="C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er apparatet placeret?
Noter hvilket rum eller afdeling  apparatet står i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Elapparatets effekt - måles i W, og sidder normalt bag på apparatet.
Er tallet angivet i kilowatt (kW), skal der divideres med 1000.</t>
        </r>
      </text>
    </comment>
    <comment ref="E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lang tid om dagen er apparatet tændt?
Benyttes det kun nogle minutter om dagen, divideres antallet af minutter med 60 for at få tallet i timer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dage om ugen benyttes apparatet?
Er det blot de 5 arbejdsdage, eller ugens 7 dage eller kun et par dage om ugen.</t>
        </r>
      </text>
    </comment>
    <comment ref="G2" authorId="0">
      <text>
        <r>
          <rPr>
            <b/>
            <sz val="8"/>
            <color indexed="81"/>
            <rFont val="Tahoma"/>
            <charset val="1"/>
          </rPr>
          <t>Lene Kuszon:</t>
        </r>
        <r>
          <rPr>
            <sz val="8"/>
            <color indexed="81"/>
            <rFont val="Tahoma"/>
            <charset val="1"/>
          </rPr>
          <t xml:space="preserve">
Benyttes apparatet hele året rundt, skrives 12.
Hvis det kun er eks. sommerhalvåret skrives 4.</t>
        </r>
      </text>
    </comment>
  </commentList>
</comments>
</file>

<file path=xl/comments4.xml><?xml version="1.0" encoding="utf-8"?>
<comments xmlns="http://schemas.openxmlformats.org/spreadsheetml/2006/main">
  <authors>
    <author>Lene Kuszon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Skriv typen af elapparat -eks. kaffemaskine, pærer, pc m.m.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er der af det enkelte apparat ?
 </t>
        </r>
      </text>
    </comment>
    <comment ref="C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er apparatet placeret?
Noter hvilket rum eller afdeling  apparatet står i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Elapparatets effekt - måles i W, og sidder normalt bag på apparatet.
Er tallet angivet i kilowatt (kW), skal der divideres med 1000.</t>
        </r>
      </text>
    </comment>
    <comment ref="E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lang tid om dagen er apparatet tændt?
Benyttes det kun nogle minutter om dagen, divideres antallet af minutter med 60 for at få tallet i timer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dage om ugen benyttes apparatet?
Er det blot de 5 arbejdsdage, eller ugens 7 dage eller kun et par dage om ugen.</t>
        </r>
      </text>
    </comment>
    <comment ref="G2" authorId="0">
      <text>
        <r>
          <rPr>
            <b/>
            <sz val="8"/>
            <color indexed="81"/>
            <rFont val="Tahoma"/>
            <charset val="1"/>
          </rPr>
          <t>Lene Kuszon:</t>
        </r>
        <r>
          <rPr>
            <sz val="8"/>
            <color indexed="81"/>
            <rFont val="Tahoma"/>
            <charset val="1"/>
          </rPr>
          <t xml:space="preserve">
Benyttes apparatet hele året rundt, skrives 12.
Hvis det kun er eks. sommerhalvåret skrives 4.</t>
        </r>
      </text>
    </comment>
  </commentList>
</comments>
</file>

<file path=xl/comments5.xml><?xml version="1.0" encoding="utf-8"?>
<comments xmlns="http://schemas.openxmlformats.org/spreadsheetml/2006/main">
  <authors>
    <author>Lene Kuszon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Skriv typen af elapparat -eks. kaffemaskine, pærer, pc m.m.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er der af det enkelte apparat ?
 </t>
        </r>
      </text>
    </comment>
    <comment ref="C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er apparatet placeret?
Noter hvilket rum eller afdeling  apparatet står i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Elapparatets effekt - måles i W, og sidder normalt bag på apparatet.
Er tallet angivet i kilowatt (kW), skal der divideres med 1000.</t>
        </r>
      </text>
    </comment>
    <comment ref="E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lang tid om dagen er apparatet tændt?
Benyttes det kun nogle minutter om dagen, divideres antallet af minutter med 60 for at få tallet i timer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dage om ugen benyttes apparatet?
Er det blot de 5 arbejdsdage, eller ugens 7 dage eller kun et par dage om ugen.</t>
        </r>
      </text>
    </comment>
    <comment ref="G2" authorId="0">
      <text>
        <r>
          <rPr>
            <b/>
            <sz val="8"/>
            <color indexed="81"/>
            <rFont val="Tahoma"/>
            <charset val="1"/>
          </rPr>
          <t>Lene Kuszon:</t>
        </r>
        <r>
          <rPr>
            <sz val="8"/>
            <color indexed="81"/>
            <rFont val="Tahoma"/>
            <charset val="1"/>
          </rPr>
          <t xml:space="preserve">
Benyttes apparatet hele året rundt, skrives 12.
Hvis det kun er eks. sommerhalvåret skrives 4.</t>
        </r>
      </text>
    </comment>
  </commentList>
</comments>
</file>

<file path=xl/comments6.xml><?xml version="1.0" encoding="utf-8"?>
<comments xmlns="http://schemas.openxmlformats.org/spreadsheetml/2006/main">
  <authors>
    <author>Lene Kuszon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Skriv typen af elapparat -eks. kaffemaskine, pærer, pc m.m.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er der af det enkelte apparat ?
 </t>
        </r>
      </text>
    </comment>
    <comment ref="C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er apparatet placeret?
Noter hvilket rum eller afdeling  apparatet står i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Elapparatets effekt - måles i W, og sidder normalt bag på apparatet.
Er tallet angivet i kilowatt (kW), skal der divideres med 1000.</t>
        </r>
      </text>
    </comment>
    <comment ref="E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lang tid om dagen er apparatet tændt?
Benyttes det kun nogle minutter om dagen, divideres antallet af minutter med 60 for at få tallet i timer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dage om ugen benyttes apparatet?
Er det blot de 5 arbejdsdage, eller ugens 7 dage eller kun et par dage om ugen.</t>
        </r>
      </text>
    </comment>
    <comment ref="G2" authorId="0">
      <text>
        <r>
          <rPr>
            <b/>
            <sz val="8"/>
            <color indexed="81"/>
            <rFont val="Tahoma"/>
            <charset val="1"/>
          </rPr>
          <t>Lene Kuszon:</t>
        </r>
        <r>
          <rPr>
            <sz val="8"/>
            <color indexed="81"/>
            <rFont val="Tahoma"/>
            <charset val="1"/>
          </rPr>
          <t xml:space="preserve">
Benyttes apparatet hele året rundt, skrives 12.
Hvis det kun er eks. sommerhalvåret skrives 4.</t>
        </r>
      </text>
    </comment>
  </commentList>
</comments>
</file>

<file path=xl/comments7.xml><?xml version="1.0" encoding="utf-8"?>
<comments xmlns="http://schemas.openxmlformats.org/spreadsheetml/2006/main">
  <authors>
    <author>Lene Kuszon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Skriv typen af elapparat -eks. kaffemaskine, pærer, pc m.m.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er der af det enkelte apparat ?
 </t>
        </r>
      </text>
    </comment>
    <comment ref="C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er apparatet placeret?
Noter hvilket rum apparatet står i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Elapparatets effekt - måles i W, og sidder normalt bag på apparatet.
Er tallet angivet i kilowatt (kW), skal der divideres med 1000.</t>
        </r>
      </text>
    </comment>
    <comment ref="E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lang tid om dagen er apparatet tændt?
Benyttes det kun nogle minutter om dagen, divideres antallet af minutter med 60 for at få tallet i timer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dage om ugen benyttes apparatet?
Er det blot de 5 arbejdsdage, eller ugens 7 dage eller kun et par dage om ugen.</t>
        </r>
      </text>
    </comment>
    <comment ref="G2" authorId="0">
      <text>
        <r>
          <rPr>
            <b/>
            <sz val="8"/>
            <color indexed="81"/>
            <rFont val="Tahoma"/>
            <charset val="1"/>
          </rPr>
          <t>Lene Kuszon:</t>
        </r>
        <r>
          <rPr>
            <sz val="8"/>
            <color indexed="81"/>
            <rFont val="Tahoma"/>
            <charset val="1"/>
          </rPr>
          <t xml:space="preserve">
Benyttes apparatet hele året rundt, skrives 12.
Hvis det kun er eks. sommerhalvåret skrives 4.</t>
        </r>
      </text>
    </comment>
  </commentList>
</comments>
</file>

<file path=xl/comments8.xml><?xml version="1.0" encoding="utf-8"?>
<comments xmlns="http://schemas.openxmlformats.org/spreadsheetml/2006/main">
  <authors>
    <author>Lene Kuszon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Skriv typen af elapparat -eks. kaffemaskine, pærer, pc m.m.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er der af det enkelte apparat ?
 </t>
        </r>
      </text>
    </comment>
    <comment ref="C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er apparatet placeret?
Noter hvilket rum eller afdeling  apparatet står i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Elapparatets effekt - måles i W, og sidder normalt bag på apparatet.
Er tallet angivet i kilowatt (kW), skal der divideres med 1000.</t>
        </r>
      </text>
    </comment>
    <comment ref="E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lang tid om dagen er apparatet tændt?
Benyttes det kun nogle minutter om dagen, divideres antallet af minutter med 60 for at få tallet i timer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>Lene Kuszon:</t>
        </r>
        <r>
          <rPr>
            <sz val="8"/>
            <color indexed="81"/>
            <rFont val="Tahoma"/>
            <family val="2"/>
          </rPr>
          <t xml:space="preserve">
Hvor mange dage om ugen benyttes apparatet?
Er det blot de 5 arbejdsdage, eller ugens 7 dage eller kun et par dage om ugen.</t>
        </r>
      </text>
    </comment>
    <comment ref="G2" authorId="0">
      <text>
        <r>
          <rPr>
            <b/>
            <sz val="8"/>
            <color indexed="81"/>
            <rFont val="Tahoma"/>
            <charset val="1"/>
          </rPr>
          <t>Lene Kuszon:</t>
        </r>
        <r>
          <rPr>
            <sz val="8"/>
            <color indexed="81"/>
            <rFont val="Tahoma"/>
            <charset val="1"/>
          </rPr>
          <t xml:space="preserve">
Benyttes apparatet hele året rundt, skrives 12.
Hvis det kun er eks. sommerhalvåret skrives 4.</t>
        </r>
      </text>
    </comment>
  </commentList>
</comments>
</file>

<file path=xl/sharedStrings.xml><?xml version="1.0" encoding="utf-8"?>
<sst xmlns="http://schemas.openxmlformats.org/spreadsheetml/2006/main" count="156" uniqueCount="61">
  <si>
    <t>Forbrugssted</t>
  </si>
  <si>
    <t>Fordeling af elforbrug (kWh/år)</t>
  </si>
  <si>
    <t>Apparat</t>
  </si>
  <si>
    <t>Effekt(W)</t>
  </si>
  <si>
    <t>Brugstid (timer/døgn)</t>
  </si>
  <si>
    <t>Brugstid (timer/år)</t>
  </si>
  <si>
    <t>Årligt elforbrug (kWh/år)</t>
  </si>
  <si>
    <t>Årligt elforbrug (kr./år)</t>
  </si>
  <si>
    <t>Antal</t>
  </si>
  <si>
    <t>Brugstid (dage/uge)</t>
  </si>
  <si>
    <t>Gule felter skal udfyldes</t>
  </si>
  <si>
    <t>Placering</t>
  </si>
  <si>
    <t>Lystofrør</t>
  </si>
  <si>
    <t>kantine</t>
  </si>
  <si>
    <t>I ALT</t>
  </si>
  <si>
    <t>Køling</t>
  </si>
  <si>
    <t xml:space="preserve">Kortlagt elforbrug i alt </t>
  </si>
  <si>
    <t>Fordeling af elforbrug (kr./år)</t>
  </si>
  <si>
    <t>Betalt elforbrug (kWh/år)</t>
  </si>
  <si>
    <t>(fra faktura - for et år)</t>
  </si>
  <si>
    <t>Betalt elforbrug (kr./år)</t>
  </si>
  <si>
    <t>Serverrum effektoptag (kW)</t>
  </si>
  <si>
    <t>Køling effektoptag (kW)</t>
  </si>
  <si>
    <t>Årligt forbrug i serverrum (kWh/år)</t>
  </si>
  <si>
    <t>Årligt forbrug til køling</t>
  </si>
  <si>
    <t>Elforbrug i serverrum med køling</t>
  </si>
  <si>
    <t>Elforbrug i alt DS 2008</t>
  </si>
  <si>
    <t>Serverrummets elforbrug udgør</t>
  </si>
  <si>
    <t>af DS' samlede elforbrug i %</t>
  </si>
  <si>
    <t>Målinger foretaget i september 2009</t>
  </si>
  <si>
    <t>Serverum</t>
  </si>
  <si>
    <t>kælder</t>
  </si>
  <si>
    <t>Fancoil</t>
  </si>
  <si>
    <t>økonomi</t>
  </si>
  <si>
    <t>Brugstid (måneder/år)</t>
  </si>
  <si>
    <t>Målinger forretaget i serverrum</t>
  </si>
  <si>
    <t>Ventilator</t>
  </si>
  <si>
    <t>køkken</t>
  </si>
  <si>
    <t>Kaffemaskine</t>
  </si>
  <si>
    <t>thekøkken 2.sal</t>
  </si>
  <si>
    <t>Kommentarer</t>
  </si>
  <si>
    <t>Køleskabe</t>
  </si>
  <si>
    <t>Kopimaskine</t>
  </si>
  <si>
    <t>Pc'er</t>
  </si>
  <si>
    <t>3.sal</t>
  </si>
  <si>
    <t>Elradiator</t>
  </si>
  <si>
    <t>skur i gården</t>
  </si>
  <si>
    <t>1.Belysning</t>
  </si>
  <si>
    <t>2.Køling</t>
  </si>
  <si>
    <t>3.Ventilation</t>
  </si>
  <si>
    <t>4.The-køkkener</t>
  </si>
  <si>
    <t>5.Køkken</t>
  </si>
  <si>
    <t>6.IT-udstyr</t>
  </si>
  <si>
    <t>7.Serverrum incl. køl</t>
  </si>
  <si>
    <t>8.El-varme</t>
  </si>
  <si>
    <t>Gule felter skal udfyldes!</t>
  </si>
  <si>
    <t>Hvor meget energi bruger vi - og til hvad?</t>
  </si>
  <si>
    <t>Virksomhedens el-pris (kr./kWh)</t>
  </si>
  <si>
    <t>Belastning(%)</t>
  </si>
  <si>
    <t>Ventilation</t>
  </si>
  <si>
    <t>Værksted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</si>
</sst>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3" xfId="0" applyFill="1" applyBorder="1"/>
    <xf numFmtId="0" fontId="1" fillId="0" borderId="2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5" fillId="0" borderId="10" xfId="1" applyNumberFormat="1" applyFont="1" applyBorder="1"/>
    <xf numFmtId="164" fontId="5" fillId="0" borderId="11" xfId="1" applyNumberFormat="1" applyFont="1" applyBorder="1"/>
    <xf numFmtId="164" fontId="0" fillId="0" borderId="0" xfId="0" applyNumberFormat="1"/>
    <xf numFmtId="164" fontId="5" fillId="0" borderId="0" xfId="1" applyNumberFormat="1" applyFont="1"/>
    <xf numFmtId="1" fontId="0" fillId="0" borderId="0" xfId="0" applyNumberFormat="1"/>
    <xf numFmtId="0" fontId="0" fillId="3" borderId="0" xfId="0" applyFill="1"/>
    <xf numFmtId="164" fontId="0" fillId="0" borderId="1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0" fontId="9" fillId="0" borderId="12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1" fillId="2" borderId="15" xfId="0" applyFont="1" applyFill="1" applyBorder="1"/>
    <xf numFmtId="0" fontId="8" fillId="2" borderId="0" xfId="0" applyFont="1" applyFill="1" applyBorder="1"/>
    <xf numFmtId="0" fontId="0" fillId="0" borderId="0" xfId="0" applyBorder="1"/>
    <xf numFmtId="0" fontId="0" fillId="0" borderId="16" xfId="0" applyBorder="1"/>
    <xf numFmtId="0" fontId="1" fillId="0" borderId="15" xfId="0" applyFont="1" applyBorder="1"/>
    <xf numFmtId="0" fontId="1" fillId="0" borderId="0" xfId="0" applyFont="1" applyBorder="1"/>
    <xf numFmtId="0" fontId="0" fillId="0" borderId="15" xfId="0" applyFill="1" applyBorder="1"/>
    <xf numFmtId="164" fontId="0" fillId="0" borderId="0" xfId="1" applyNumberFormat="1" applyFont="1" applyBorder="1"/>
    <xf numFmtId="164" fontId="1" fillId="0" borderId="0" xfId="1" applyNumberFormat="1" applyFont="1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0" fillId="0" borderId="3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'Kortlagt elforbrug'!$B$3</c:f>
              <c:strCache>
                <c:ptCount val="1"/>
                <c:pt idx="0">
                  <c:v>Fordeling af elforbrug (kWh/år)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'Kortlagt elforbrug'!$A$4:$A$11</c:f>
              <c:strCache>
                <c:ptCount val="8"/>
                <c:pt idx="0">
                  <c:v>1.Belysning</c:v>
                </c:pt>
                <c:pt idx="1">
                  <c:v>2.Køling</c:v>
                </c:pt>
                <c:pt idx="2">
                  <c:v>3.Ventilation</c:v>
                </c:pt>
                <c:pt idx="3">
                  <c:v>4.The-køkkener</c:v>
                </c:pt>
                <c:pt idx="4">
                  <c:v>5.Køkken</c:v>
                </c:pt>
                <c:pt idx="5">
                  <c:v>6.IT-udstyr</c:v>
                </c:pt>
                <c:pt idx="6">
                  <c:v>7.Serverrum incl. køl</c:v>
                </c:pt>
                <c:pt idx="7">
                  <c:v>8.El-varme</c:v>
                </c:pt>
              </c:strCache>
            </c:strRef>
          </c:cat>
          <c:val>
            <c:numRef>
              <c:f>'Kortlagt elforbrug'!$B$4:$B$11</c:f>
              <c:numCache>
                <c:formatCode>_ * #,##0_ ;_ * \-#,##0_ ;_ * "-"??_ ;_ @_ </c:formatCode>
                <c:ptCount val="8"/>
                <c:pt idx="0">
                  <c:v>5362.2719999999999</c:v>
                </c:pt>
                <c:pt idx="1">
                  <c:v>519.6</c:v>
                </c:pt>
                <c:pt idx="2">
                  <c:v>2598</c:v>
                </c:pt>
                <c:pt idx="3">
                  <c:v>2078.4</c:v>
                </c:pt>
                <c:pt idx="4">
                  <c:v>1745.8560000000002</c:v>
                </c:pt>
                <c:pt idx="5">
                  <c:v>311.76</c:v>
                </c:pt>
                <c:pt idx="6">
                  <c:v>47138.112000000001</c:v>
                </c:pt>
                <c:pt idx="7">
                  <c:v>17458.560000000001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'Kortlagt elforbrug'!$B$24</c:f>
              <c:strCache>
                <c:ptCount val="1"/>
                <c:pt idx="0">
                  <c:v>Fordeling af elforbrug (kr./år)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'Kortlagt elforbrug'!$A$25:$A$32</c:f>
              <c:strCache>
                <c:ptCount val="8"/>
                <c:pt idx="0">
                  <c:v>1.Belysning</c:v>
                </c:pt>
                <c:pt idx="1">
                  <c:v>2.Køling</c:v>
                </c:pt>
                <c:pt idx="2">
                  <c:v>3.Ventilation</c:v>
                </c:pt>
                <c:pt idx="3">
                  <c:v>4.The-køkkener</c:v>
                </c:pt>
                <c:pt idx="4">
                  <c:v>5.Køkken</c:v>
                </c:pt>
                <c:pt idx="5">
                  <c:v>6.IT-udstyr</c:v>
                </c:pt>
                <c:pt idx="6">
                  <c:v>7.Serverrum incl. køl</c:v>
                </c:pt>
                <c:pt idx="7">
                  <c:v>8.El-varme</c:v>
                </c:pt>
              </c:strCache>
            </c:strRef>
          </c:cat>
          <c:val>
            <c:numRef>
              <c:f>'Kortlagt elforbrug'!$B$25:$B$32</c:f>
              <c:numCache>
                <c:formatCode>_ * #,##0_ ;_ * \-#,##0_ ;_ * "-"??_ ;_ @_ </c:formatCode>
                <c:ptCount val="8"/>
                <c:pt idx="0">
                  <c:v>8311.5216</c:v>
                </c:pt>
                <c:pt idx="1">
                  <c:v>805.38000000000011</c:v>
                </c:pt>
                <c:pt idx="2">
                  <c:v>4026.9</c:v>
                </c:pt>
                <c:pt idx="3">
                  <c:v>3221.5200000000004</c:v>
                </c:pt>
                <c:pt idx="4">
                  <c:v>2706.0768000000003</c:v>
                </c:pt>
                <c:pt idx="5">
                  <c:v>483.22800000000001</c:v>
                </c:pt>
                <c:pt idx="6">
                  <c:v>73064.073600000003</c:v>
                </c:pt>
                <c:pt idx="7">
                  <c:v>27060.768000000004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</xdr:row>
      <xdr:rowOff>180975</xdr:rowOff>
    </xdr:from>
    <xdr:to>
      <xdr:col>10</xdr:col>
      <xdr:colOff>314325</xdr:colOff>
      <xdr:row>18</xdr:row>
      <xdr:rowOff>66675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23</xdr:row>
      <xdr:rowOff>0</xdr:rowOff>
    </xdr:from>
    <xdr:to>
      <xdr:col>10</xdr:col>
      <xdr:colOff>295275</xdr:colOff>
      <xdr:row>38</xdr:row>
      <xdr:rowOff>114300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workbookViewId="0">
      <selection activeCell="N11" sqref="N11"/>
    </sheetView>
  </sheetViews>
  <sheetFormatPr defaultRowHeight="15" x14ac:dyDescent="0.25"/>
  <cols>
    <col min="1" max="1" width="23.85546875" bestFit="1" customWidth="1"/>
    <col min="2" max="2" width="29.42578125" bestFit="1" customWidth="1"/>
  </cols>
  <sheetData>
    <row r="1" spans="1:11" ht="24.75" customHeight="1" x14ac:dyDescent="0.25">
      <c r="A1" s="26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x14ac:dyDescent="0.25">
      <c r="A2" s="29" t="s">
        <v>55</v>
      </c>
      <c r="B2" s="30"/>
      <c r="C2" s="31"/>
      <c r="D2" s="31"/>
      <c r="E2" s="31"/>
      <c r="F2" s="31"/>
      <c r="G2" s="31"/>
      <c r="H2" s="31"/>
      <c r="I2" s="31"/>
      <c r="J2" s="31"/>
      <c r="K2" s="32"/>
    </row>
    <row r="3" spans="1:11" x14ac:dyDescent="0.25">
      <c r="A3" s="33" t="s">
        <v>0</v>
      </c>
      <c r="B3" s="34" t="s">
        <v>1</v>
      </c>
      <c r="C3" s="31"/>
      <c r="D3" s="31"/>
      <c r="E3" s="31"/>
      <c r="F3" s="31"/>
      <c r="G3" s="31"/>
      <c r="H3" s="31"/>
      <c r="I3" s="31"/>
      <c r="J3" s="31"/>
      <c r="K3" s="32"/>
    </row>
    <row r="4" spans="1:11" x14ac:dyDescent="0.25">
      <c r="A4" s="35" t="s">
        <v>47</v>
      </c>
      <c r="B4" s="36">
        <f>'1.Belysning'!J14</f>
        <v>5362.2719999999999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5">
      <c r="A5" s="35" t="s">
        <v>48</v>
      </c>
      <c r="B5" s="36">
        <f>'2.Køling'!I30</f>
        <v>519.6</v>
      </c>
      <c r="C5" s="31"/>
      <c r="D5" s="31"/>
      <c r="E5" s="31"/>
      <c r="F5" s="31"/>
      <c r="G5" s="31"/>
      <c r="H5" s="31"/>
      <c r="I5" s="31"/>
      <c r="J5" s="31"/>
      <c r="K5" s="32"/>
    </row>
    <row r="6" spans="1:11" x14ac:dyDescent="0.25">
      <c r="A6" s="35" t="s">
        <v>49</v>
      </c>
      <c r="B6" s="36">
        <f>'3.Ventilation'!I30</f>
        <v>2598</v>
      </c>
      <c r="C6" s="31"/>
      <c r="D6" s="31"/>
      <c r="E6" s="31"/>
      <c r="F6" s="31"/>
      <c r="G6" s="31"/>
      <c r="H6" s="31"/>
      <c r="I6" s="31"/>
      <c r="J6" s="31"/>
      <c r="K6" s="32"/>
    </row>
    <row r="7" spans="1:11" x14ac:dyDescent="0.25">
      <c r="A7" s="35" t="s">
        <v>50</v>
      </c>
      <c r="B7" s="36">
        <f>'4.The-køkkener'!I30</f>
        <v>2078.4</v>
      </c>
      <c r="C7" s="31"/>
      <c r="D7" s="31"/>
      <c r="E7" s="31"/>
      <c r="F7" s="31"/>
      <c r="G7" s="31"/>
      <c r="H7" s="31"/>
      <c r="I7" s="31"/>
      <c r="J7" s="31"/>
      <c r="K7" s="32"/>
    </row>
    <row r="8" spans="1:11" x14ac:dyDescent="0.25">
      <c r="A8" s="35" t="s">
        <v>51</v>
      </c>
      <c r="B8" s="36">
        <f>'5.Køkken-Kantine'!I30</f>
        <v>1745.8560000000002</v>
      </c>
      <c r="C8" s="31"/>
      <c r="D8" s="31"/>
      <c r="E8" s="31"/>
      <c r="F8" s="31"/>
      <c r="G8" s="31"/>
      <c r="H8" s="31"/>
      <c r="I8" s="31"/>
      <c r="J8" s="31"/>
      <c r="K8" s="32"/>
    </row>
    <row r="9" spans="1:11" x14ac:dyDescent="0.25">
      <c r="A9" s="35" t="s">
        <v>52</v>
      </c>
      <c r="B9" s="36">
        <f>'6.IT-udstyr'!I30</f>
        <v>311.76</v>
      </c>
      <c r="C9" s="31"/>
      <c r="D9" s="31"/>
      <c r="E9" s="31"/>
      <c r="F9" s="31"/>
      <c r="G9" s="31"/>
      <c r="H9" s="31"/>
      <c r="I9" s="31"/>
      <c r="J9" s="31"/>
      <c r="K9" s="32"/>
    </row>
    <row r="10" spans="1:11" x14ac:dyDescent="0.25">
      <c r="A10" s="35" t="s">
        <v>53</v>
      </c>
      <c r="B10" s="36">
        <f>'7.Serverrum incl. køl'!I30</f>
        <v>47138.112000000001</v>
      </c>
      <c r="C10" s="31"/>
      <c r="D10" s="31"/>
      <c r="E10" s="31"/>
      <c r="F10" s="31"/>
      <c r="G10" s="31"/>
      <c r="H10" s="31"/>
      <c r="I10" s="31"/>
      <c r="J10" s="31"/>
      <c r="K10" s="32"/>
    </row>
    <row r="11" spans="1:11" x14ac:dyDescent="0.25">
      <c r="A11" s="35" t="s">
        <v>54</v>
      </c>
      <c r="B11" s="36">
        <f>'8.El-varme'!I30</f>
        <v>17458.560000000001</v>
      </c>
      <c r="C11" s="31"/>
      <c r="D11" s="31"/>
      <c r="E11" s="31"/>
      <c r="F11" s="31"/>
      <c r="G11" s="31"/>
      <c r="H11" s="31"/>
      <c r="I11" s="31"/>
      <c r="J11" s="31"/>
      <c r="K11" s="32"/>
    </row>
    <row r="12" spans="1:11" x14ac:dyDescent="0.25">
      <c r="A12" s="33" t="s">
        <v>16</v>
      </c>
      <c r="B12" s="37">
        <f>SUM(B4:B11)</f>
        <v>77212.56</v>
      </c>
      <c r="C12" s="31"/>
      <c r="D12" s="31"/>
      <c r="E12" s="31"/>
      <c r="F12" s="31"/>
      <c r="G12" s="31"/>
      <c r="H12" s="31"/>
      <c r="I12" s="31"/>
      <c r="J12" s="31"/>
      <c r="K12" s="32"/>
    </row>
    <row r="13" spans="1:11" x14ac:dyDescent="0.25">
      <c r="A13" s="38"/>
      <c r="B13" s="31"/>
      <c r="C13" s="31"/>
      <c r="D13" s="31"/>
      <c r="E13" s="31"/>
      <c r="F13" s="31"/>
      <c r="G13" s="31"/>
      <c r="H13" s="31"/>
      <c r="I13" s="31"/>
      <c r="J13" s="31"/>
      <c r="K13" s="32"/>
    </row>
    <row r="14" spans="1:11" x14ac:dyDescent="0.25">
      <c r="A14" s="38"/>
      <c r="B14" s="31"/>
      <c r="C14" s="31"/>
      <c r="D14" s="31"/>
      <c r="E14" s="31"/>
      <c r="F14" s="31"/>
      <c r="G14" s="31"/>
      <c r="H14" s="31"/>
      <c r="I14" s="31"/>
      <c r="J14" s="31"/>
      <c r="K14" s="32"/>
    </row>
    <row r="15" spans="1:11" x14ac:dyDescent="0.25">
      <c r="A15" s="38" t="s">
        <v>18</v>
      </c>
      <c r="B15" s="31"/>
      <c r="C15" s="31"/>
      <c r="D15" s="31"/>
      <c r="E15" s="31"/>
      <c r="F15" s="31"/>
      <c r="G15" s="31"/>
      <c r="H15" s="31"/>
      <c r="I15" s="31"/>
      <c r="J15" s="31"/>
      <c r="K15" s="32"/>
    </row>
    <row r="16" spans="1:11" x14ac:dyDescent="0.25">
      <c r="A16" s="38" t="s">
        <v>19</v>
      </c>
      <c r="B16" s="31"/>
      <c r="C16" s="31"/>
      <c r="D16" s="31"/>
      <c r="E16" s="31"/>
      <c r="F16" s="31"/>
      <c r="G16" s="31"/>
      <c r="H16" s="31"/>
      <c r="I16" s="31"/>
      <c r="J16" s="31"/>
      <c r="K16" s="32"/>
    </row>
    <row r="17" spans="1:11" x14ac:dyDescent="0.25">
      <c r="A17" s="38"/>
      <c r="B17" s="31"/>
      <c r="C17" s="31"/>
      <c r="D17" s="31"/>
      <c r="E17" s="31"/>
      <c r="F17" s="31"/>
      <c r="G17" s="31"/>
      <c r="H17" s="31"/>
      <c r="I17" s="31"/>
      <c r="J17" s="31"/>
      <c r="K17" s="32"/>
    </row>
    <row r="18" spans="1:11" x14ac:dyDescent="0.25">
      <c r="A18" s="38"/>
      <c r="B18" s="31"/>
      <c r="C18" s="31"/>
      <c r="D18" s="31"/>
      <c r="E18" s="31"/>
      <c r="F18" s="31"/>
      <c r="G18" s="31"/>
      <c r="H18" s="31"/>
      <c r="I18" s="31"/>
      <c r="J18" s="31"/>
      <c r="K18" s="32"/>
    </row>
    <row r="19" spans="1:11" x14ac:dyDescent="0.25">
      <c r="A19" s="38"/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x14ac:dyDescent="0.25">
      <c r="A20" s="38"/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x14ac:dyDescent="0.25">
      <c r="A21" s="38"/>
      <c r="B21" s="7" t="s">
        <v>57</v>
      </c>
      <c r="C21" s="6">
        <v>1.55</v>
      </c>
      <c r="D21" s="31"/>
      <c r="E21" s="31"/>
      <c r="F21" s="31"/>
      <c r="G21" s="31"/>
      <c r="H21" s="31"/>
      <c r="I21" s="31"/>
      <c r="J21" s="31"/>
      <c r="K21" s="32"/>
    </row>
    <row r="22" spans="1:11" x14ac:dyDescent="0.25">
      <c r="A22" s="38"/>
      <c r="B22" s="31"/>
      <c r="C22" s="31"/>
      <c r="D22" s="31"/>
      <c r="E22" s="31"/>
      <c r="F22" s="31"/>
      <c r="G22" s="31"/>
      <c r="H22" s="31"/>
      <c r="I22" s="31"/>
      <c r="J22" s="31"/>
      <c r="K22" s="32"/>
    </row>
    <row r="23" spans="1:11" x14ac:dyDescent="0.25">
      <c r="A23" s="38"/>
      <c r="B23" s="31"/>
      <c r="C23" s="31"/>
      <c r="D23" s="31"/>
      <c r="E23" s="31"/>
      <c r="F23" s="31"/>
      <c r="G23" s="31"/>
      <c r="H23" s="31"/>
      <c r="I23" s="31"/>
      <c r="J23" s="31"/>
      <c r="K23" s="32"/>
    </row>
    <row r="24" spans="1:11" x14ac:dyDescent="0.25">
      <c r="A24" s="33" t="s">
        <v>0</v>
      </c>
      <c r="B24" s="34" t="s">
        <v>17</v>
      </c>
      <c r="C24" s="31"/>
      <c r="D24" s="31"/>
      <c r="E24" s="31"/>
      <c r="F24" s="31"/>
      <c r="G24" s="31"/>
      <c r="H24" s="31"/>
      <c r="I24" s="31"/>
      <c r="J24" s="31"/>
      <c r="K24" s="32"/>
    </row>
    <row r="25" spans="1:11" x14ac:dyDescent="0.25">
      <c r="A25" s="38" t="str">
        <f t="shared" ref="A25:A32" si="0">A4</f>
        <v>1.Belysning</v>
      </c>
      <c r="B25" s="36">
        <f t="shared" ref="B25:B32" si="1">$C$21*B4</f>
        <v>8311.5216</v>
      </c>
      <c r="C25" s="31"/>
      <c r="D25" s="31"/>
      <c r="E25" s="31"/>
      <c r="F25" s="31"/>
      <c r="G25" s="31"/>
      <c r="H25" s="31"/>
      <c r="I25" s="31"/>
      <c r="J25" s="31"/>
      <c r="K25" s="32"/>
    </row>
    <row r="26" spans="1:11" x14ac:dyDescent="0.25">
      <c r="A26" s="38" t="str">
        <f t="shared" si="0"/>
        <v>2.Køling</v>
      </c>
      <c r="B26" s="36">
        <f t="shared" si="1"/>
        <v>805.38000000000011</v>
      </c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5">
      <c r="A27" s="38" t="str">
        <f t="shared" si="0"/>
        <v>3.Ventilation</v>
      </c>
      <c r="B27" s="36">
        <f t="shared" si="1"/>
        <v>4026.9</v>
      </c>
      <c r="C27" s="31"/>
      <c r="D27" s="31"/>
      <c r="E27" s="31"/>
      <c r="F27" s="31"/>
      <c r="G27" s="31"/>
      <c r="H27" s="31"/>
      <c r="I27" s="31"/>
      <c r="J27" s="31"/>
      <c r="K27" s="32"/>
    </row>
    <row r="28" spans="1:11" x14ac:dyDescent="0.25">
      <c r="A28" s="38" t="str">
        <f t="shared" si="0"/>
        <v>4.The-køkkener</v>
      </c>
      <c r="B28" s="36">
        <f t="shared" si="1"/>
        <v>3221.5200000000004</v>
      </c>
      <c r="C28" s="31"/>
      <c r="D28" s="31"/>
      <c r="E28" s="31"/>
      <c r="F28" s="31"/>
      <c r="G28" s="31"/>
      <c r="H28" s="31"/>
      <c r="I28" s="31"/>
      <c r="J28" s="31"/>
      <c r="K28" s="32"/>
    </row>
    <row r="29" spans="1:11" x14ac:dyDescent="0.25">
      <c r="A29" s="38" t="str">
        <f t="shared" si="0"/>
        <v>5.Køkken</v>
      </c>
      <c r="B29" s="36">
        <f t="shared" si="1"/>
        <v>2706.0768000000003</v>
      </c>
      <c r="C29" s="31"/>
      <c r="D29" s="31"/>
      <c r="E29" s="31"/>
      <c r="F29" s="31"/>
      <c r="G29" s="31"/>
      <c r="H29" s="31"/>
      <c r="I29" s="31"/>
      <c r="J29" s="31"/>
      <c r="K29" s="32"/>
    </row>
    <row r="30" spans="1:11" x14ac:dyDescent="0.25">
      <c r="A30" s="38" t="str">
        <f t="shared" si="0"/>
        <v>6.IT-udstyr</v>
      </c>
      <c r="B30" s="36">
        <f t="shared" si="1"/>
        <v>483.22800000000001</v>
      </c>
      <c r="C30" s="31"/>
      <c r="D30" s="31"/>
      <c r="E30" s="31"/>
      <c r="F30" s="31"/>
      <c r="G30" s="31"/>
      <c r="H30" s="31"/>
      <c r="I30" s="31"/>
      <c r="J30" s="31"/>
      <c r="K30" s="32"/>
    </row>
    <row r="31" spans="1:11" x14ac:dyDescent="0.25">
      <c r="A31" s="38" t="str">
        <f t="shared" si="0"/>
        <v>7.Serverrum incl. køl</v>
      </c>
      <c r="B31" s="36">
        <f t="shared" si="1"/>
        <v>73064.073600000003</v>
      </c>
      <c r="C31" s="31"/>
      <c r="D31" s="31"/>
      <c r="E31" s="31"/>
      <c r="F31" s="31"/>
      <c r="G31" s="31"/>
      <c r="H31" s="31"/>
      <c r="I31" s="31"/>
      <c r="J31" s="31"/>
      <c r="K31" s="32"/>
    </row>
    <row r="32" spans="1:11" x14ac:dyDescent="0.25">
      <c r="A32" s="38" t="str">
        <f t="shared" si="0"/>
        <v>8.El-varme</v>
      </c>
      <c r="B32" s="36">
        <f t="shared" si="1"/>
        <v>27060.768000000004</v>
      </c>
      <c r="C32" s="31"/>
      <c r="D32" s="31"/>
      <c r="E32" s="31"/>
      <c r="F32" s="31"/>
      <c r="G32" s="31"/>
      <c r="H32" s="31"/>
      <c r="I32" s="31"/>
      <c r="J32" s="31"/>
      <c r="K32" s="32"/>
    </row>
    <row r="33" spans="1:11" x14ac:dyDescent="0.25">
      <c r="A33" s="33" t="s">
        <v>16</v>
      </c>
      <c r="B33" s="37">
        <f>SUM(B25:B32)</f>
        <v>119679.46800000002</v>
      </c>
      <c r="C33" s="31"/>
      <c r="D33" s="31"/>
      <c r="E33" s="31"/>
      <c r="F33" s="31"/>
      <c r="G33" s="31"/>
      <c r="H33" s="31"/>
      <c r="I33" s="31"/>
      <c r="J33" s="31"/>
      <c r="K33" s="32"/>
    </row>
    <row r="34" spans="1:11" x14ac:dyDescent="0.25">
      <c r="A34" s="38"/>
      <c r="B34" s="31"/>
      <c r="C34" s="31"/>
      <c r="D34" s="31"/>
      <c r="E34" s="31"/>
      <c r="F34" s="31"/>
      <c r="G34" s="31"/>
      <c r="H34" s="31"/>
      <c r="I34" s="31"/>
      <c r="J34" s="31"/>
      <c r="K34" s="32"/>
    </row>
    <row r="35" spans="1:11" x14ac:dyDescent="0.25">
      <c r="A35" s="38"/>
      <c r="B35" s="31"/>
      <c r="C35" s="31"/>
      <c r="D35" s="31"/>
      <c r="E35" s="31"/>
      <c r="F35" s="31"/>
      <c r="G35" s="31"/>
      <c r="H35" s="31"/>
      <c r="I35" s="31"/>
      <c r="J35" s="31"/>
      <c r="K35" s="32"/>
    </row>
    <row r="36" spans="1:11" x14ac:dyDescent="0.25">
      <c r="A36" s="38" t="s">
        <v>20</v>
      </c>
      <c r="B36" s="31"/>
      <c r="C36" s="31"/>
      <c r="D36" s="31"/>
      <c r="E36" s="31"/>
      <c r="F36" s="31"/>
      <c r="G36" s="31"/>
      <c r="H36" s="31"/>
      <c r="I36" s="31"/>
      <c r="J36" s="31"/>
      <c r="K36" s="32"/>
    </row>
    <row r="37" spans="1:11" x14ac:dyDescent="0.25">
      <c r="A37" s="38" t="s">
        <v>19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x14ac:dyDescent="0.25">
      <c r="A38" s="38"/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x14ac:dyDescent="0.25">
      <c r="A39" s="38"/>
      <c r="B39" s="31"/>
      <c r="C39" s="31"/>
      <c r="D39" s="31"/>
      <c r="E39" s="31"/>
      <c r="F39" s="31"/>
      <c r="G39" s="31"/>
      <c r="H39" s="31"/>
      <c r="I39" s="31"/>
      <c r="J39" s="31"/>
      <c r="K39" s="32"/>
    </row>
    <row r="40" spans="1:11" ht="15.75" thickBot="1" x14ac:dyDescent="0.3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1"/>
    </row>
  </sheetData>
  <printOptions gridLines="1"/>
  <pageMargins left="0.19685039370078741" right="0.35433070866141736" top="0.39370078740157483" bottom="0.39370078740157483" header="0.15748031496062992" footer="0.15748031496062992"/>
  <pageSetup paperSize="9" scale="91" orientation="landscape" r:id="rId1"/>
  <headerFooter>
    <oddHeader>&amp;L&amp;F&amp;C&amp;A</oddHeader>
    <oddFooter>&amp;LUdarbejdet af Dansk Standard&amp;C&amp;D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F26" sqref="F26"/>
    </sheetView>
  </sheetViews>
  <sheetFormatPr defaultRowHeight="15" x14ac:dyDescent="0.25"/>
  <cols>
    <col min="1" max="1" width="10.85546875" customWidth="1"/>
    <col min="2" max="2" width="6.140625" customWidth="1"/>
    <col min="4" max="4" width="6.28515625" customWidth="1"/>
    <col min="5" max="5" width="10.28515625" customWidth="1"/>
    <col min="6" max="6" width="12.7109375" customWidth="1"/>
    <col min="7" max="7" width="11.5703125" customWidth="1"/>
    <col min="8" max="8" width="14.5703125" customWidth="1"/>
    <col min="9" max="9" width="10" customWidth="1"/>
    <col min="10" max="10" width="16" customWidth="1"/>
    <col min="11" max="11" width="15" customWidth="1"/>
    <col min="12" max="12" width="15.28515625" customWidth="1"/>
    <col min="13" max="13" width="29.85546875" bestFit="1" customWidth="1"/>
  </cols>
  <sheetData>
    <row r="1" spans="1:12" x14ac:dyDescent="0.25">
      <c r="A1" s="3" t="s">
        <v>10</v>
      </c>
      <c r="B1" s="3"/>
    </row>
    <row r="2" spans="1:12" s="1" customFormat="1" ht="33.75" customHeight="1" x14ac:dyDescent="0.25">
      <c r="A2" s="4" t="s">
        <v>2</v>
      </c>
      <c r="B2" s="4" t="s">
        <v>8</v>
      </c>
      <c r="C2" s="4" t="s">
        <v>11</v>
      </c>
      <c r="D2" s="42" t="s">
        <v>3</v>
      </c>
      <c r="E2" s="42" t="s">
        <v>58</v>
      </c>
      <c r="F2" s="42" t="s">
        <v>4</v>
      </c>
      <c r="G2" s="42" t="s">
        <v>9</v>
      </c>
      <c r="H2" s="42" t="s">
        <v>34</v>
      </c>
      <c r="I2" s="42" t="s">
        <v>5</v>
      </c>
      <c r="J2" s="42" t="s">
        <v>6</v>
      </c>
      <c r="K2" s="42" t="s">
        <v>7</v>
      </c>
      <c r="L2" s="43" t="s">
        <v>40</v>
      </c>
    </row>
    <row r="3" spans="1:12" x14ac:dyDescent="0.25">
      <c r="A3" s="6" t="s">
        <v>12</v>
      </c>
      <c r="B3" s="6">
        <v>10</v>
      </c>
      <c r="C3" s="6" t="s">
        <v>13</v>
      </c>
      <c r="D3" s="6">
        <v>58</v>
      </c>
      <c r="E3" s="6">
        <v>100</v>
      </c>
      <c r="F3" s="6">
        <v>8</v>
      </c>
      <c r="G3" s="6">
        <v>5</v>
      </c>
      <c r="H3" s="6">
        <v>12</v>
      </c>
      <c r="I3" s="7">
        <f>F3*G3*H3*4.33</f>
        <v>2078.4</v>
      </c>
      <c r="J3" s="23">
        <f>I3*D3*B3*E3/(1000*100)</f>
        <v>1205.472</v>
      </c>
      <c r="K3" s="23">
        <f>J3*'Kortlagt elforbrug'!$C$21</f>
        <v>1868.4816000000001</v>
      </c>
      <c r="L3" s="7"/>
    </row>
    <row r="4" spans="1:12" x14ac:dyDescent="0.25">
      <c r="A4" s="6" t="s">
        <v>59</v>
      </c>
      <c r="B4" s="6">
        <v>1</v>
      </c>
      <c r="C4" s="6" t="s">
        <v>60</v>
      </c>
      <c r="D4" s="6">
        <v>2000</v>
      </c>
      <c r="E4" s="6">
        <v>70</v>
      </c>
      <c r="F4" s="6">
        <v>8</v>
      </c>
      <c r="G4" s="6">
        <v>5</v>
      </c>
      <c r="H4" s="6">
        <v>12</v>
      </c>
      <c r="I4" s="7">
        <f t="shared" ref="I4:I13" si="0">F4*G4*H4*4.33</f>
        <v>2078.4</v>
      </c>
      <c r="J4" s="23">
        <f>I4*D4*B4/1000</f>
        <v>4156.8</v>
      </c>
      <c r="K4" s="23">
        <f>J4*'Kortlagt elforbrug'!$C$21</f>
        <v>6443.0400000000009</v>
      </c>
      <c r="L4" s="7"/>
    </row>
    <row r="5" spans="1:12" x14ac:dyDescent="0.25">
      <c r="A5" s="6"/>
      <c r="B5" s="6"/>
      <c r="C5" s="6"/>
      <c r="D5" s="6"/>
      <c r="E5" s="6"/>
      <c r="F5" s="6"/>
      <c r="G5" s="6"/>
      <c r="H5" s="6"/>
      <c r="I5" s="7">
        <f t="shared" si="0"/>
        <v>0</v>
      </c>
      <c r="J5" s="23">
        <f>I5*D5*B5/1000</f>
        <v>0</v>
      </c>
      <c r="K5" s="23">
        <f>J5*'Kortlagt elforbrug'!$C$21</f>
        <v>0</v>
      </c>
      <c r="L5" s="7"/>
    </row>
    <row r="6" spans="1:12" x14ac:dyDescent="0.25">
      <c r="A6" s="6"/>
      <c r="B6" s="6"/>
      <c r="C6" s="6"/>
      <c r="D6" s="6"/>
      <c r="E6" s="6"/>
      <c r="F6" s="6"/>
      <c r="G6" s="6"/>
      <c r="H6" s="6"/>
      <c r="I6" s="7">
        <f t="shared" si="0"/>
        <v>0</v>
      </c>
      <c r="J6" s="23">
        <f>I6*D6*B6/1000</f>
        <v>0</v>
      </c>
      <c r="K6" s="23">
        <f>J6*'Kortlagt elforbrug'!$C$21</f>
        <v>0</v>
      </c>
      <c r="L6" s="7"/>
    </row>
    <row r="7" spans="1:12" x14ac:dyDescent="0.25">
      <c r="A7" s="6"/>
      <c r="B7" s="6"/>
      <c r="C7" s="6"/>
      <c r="D7" s="6"/>
      <c r="E7" s="6"/>
      <c r="F7" s="6"/>
      <c r="G7" s="6"/>
      <c r="H7" s="6"/>
      <c r="I7" s="7">
        <f t="shared" si="0"/>
        <v>0</v>
      </c>
      <c r="J7" s="23">
        <f>I7*D7*B7/1000</f>
        <v>0</v>
      </c>
      <c r="K7" s="23">
        <f>J7*'Kortlagt elforbrug'!$C$21</f>
        <v>0</v>
      </c>
      <c r="L7" s="7"/>
    </row>
    <row r="8" spans="1:12" x14ac:dyDescent="0.25">
      <c r="A8" s="6"/>
      <c r="B8" s="6"/>
      <c r="C8" s="6"/>
      <c r="D8" s="6"/>
      <c r="E8" s="6"/>
      <c r="F8" s="6"/>
      <c r="G8" s="6"/>
      <c r="H8" s="6"/>
      <c r="I8" s="7">
        <f t="shared" si="0"/>
        <v>0</v>
      </c>
      <c r="J8" s="23">
        <f>I8*D8*B8/1000</f>
        <v>0</v>
      </c>
      <c r="K8" s="23">
        <f>J8*'Kortlagt elforbrug'!$C$21</f>
        <v>0</v>
      </c>
      <c r="L8" s="7"/>
    </row>
    <row r="9" spans="1:12" x14ac:dyDescent="0.25">
      <c r="A9" s="6"/>
      <c r="B9" s="6"/>
      <c r="C9" s="6"/>
      <c r="D9" s="6"/>
      <c r="E9" s="6"/>
      <c r="F9" s="6"/>
      <c r="G9" s="6"/>
      <c r="H9" s="6"/>
      <c r="I9" s="7">
        <f t="shared" si="0"/>
        <v>0</v>
      </c>
      <c r="J9" s="23">
        <f>I9*D9*B9/1000</f>
        <v>0</v>
      </c>
      <c r="K9" s="23">
        <f>J9*'Kortlagt elforbrug'!$C$21</f>
        <v>0</v>
      </c>
      <c r="L9" s="7"/>
    </row>
    <row r="10" spans="1:12" x14ac:dyDescent="0.25">
      <c r="A10" s="6"/>
      <c r="B10" s="6"/>
      <c r="C10" s="6"/>
      <c r="D10" s="6"/>
      <c r="E10" s="6"/>
      <c r="F10" s="6"/>
      <c r="G10" s="6"/>
      <c r="H10" s="6"/>
      <c r="I10" s="7">
        <f t="shared" si="0"/>
        <v>0</v>
      </c>
      <c r="J10" s="23">
        <f>I10*D10*B10/1000</f>
        <v>0</v>
      </c>
      <c r="K10" s="23">
        <f>J10*'Kortlagt elforbrug'!$C$21</f>
        <v>0</v>
      </c>
      <c r="L10" s="7"/>
    </row>
    <row r="11" spans="1:12" x14ac:dyDescent="0.25">
      <c r="A11" s="6"/>
      <c r="B11" s="6"/>
      <c r="C11" s="6"/>
      <c r="D11" s="6"/>
      <c r="E11" s="6"/>
      <c r="F11" s="6"/>
      <c r="G11" s="6"/>
      <c r="H11" s="6"/>
      <c r="I11" s="7">
        <f t="shared" si="0"/>
        <v>0</v>
      </c>
      <c r="J11" s="23">
        <f>I11*D11*B11/1000</f>
        <v>0</v>
      </c>
      <c r="K11" s="23">
        <f>J11*'Kortlagt elforbrug'!$C$21</f>
        <v>0</v>
      </c>
      <c r="L11" s="7"/>
    </row>
    <row r="12" spans="1:12" x14ac:dyDescent="0.25">
      <c r="A12" s="6"/>
      <c r="B12" s="6"/>
      <c r="C12" s="6"/>
      <c r="D12" s="6"/>
      <c r="E12" s="6"/>
      <c r="F12" s="6"/>
      <c r="G12" s="6"/>
      <c r="H12" s="6"/>
      <c r="I12" s="7">
        <f t="shared" si="0"/>
        <v>0</v>
      </c>
      <c r="J12" s="23">
        <f>I12*D12*B12/1000</f>
        <v>0</v>
      </c>
      <c r="K12" s="23">
        <f>J12*'Kortlagt elforbrug'!$C$21</f>
        <v>0</v>
      </c>
      <c r="L12" s="7"/>
    </row>
    <row r="13" spans="1:12" ht="15.75" thickBot="1" x14ac:dyDescent="0.3">
      <c r="A13" s="11"/>
      <c r="B13" s="6"/>
      <c r="C13" s="6"/>
      <c r="D13" s="6"/>
      <c r="E13" s="6"/>
      <c r="F13" s="6"/>
      <c r="G13" s="6"/>
      <c r="H13" s="6"/>
      <c r="I13" s="7">
        <f t="shared" si="0"/>
        <v>0</v>
      </c>
      <c r="J13" s="44">
        <f>I13*D13*B13/1000</f>
        <v>0</v>
      </c>
      <c r="K13" s="44">
        <f>J13*'Kortlagt elforbrug'!$C$21</f>
        <v>0</v>
      </c>
      <c r="L13" s="7"/>
    </row>
    <row r="14" spans="1:12" ht="15.75" thickBot="1" x14ac:dyDescent="0.3">
      <c r="A14" s="12" t="s">
        <v>14</v>
      </c>
      <c r="J14" s="24">
        <f>SUM(J3:J13)</f>
        <v>5362.2719999999999</v>
      </c>
      <c r="K14" s="25">
        <f>SUM(K3:K13)</f>
        <v>8311.5216</v>
      </c>
    </row>
    <row r="18" spans="14:14" x14ac:dyDescent="0.25">
      <c r="N18" s="2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  <headerFooter>
    <oddHeader>&amp;L&amp;F&amp;C&amp;A</oddHeader>
    <oddFooter>&amp;LUdarbejdet af Dansk Standard&amp;C&amp;D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selection activeCell="N6" sqref="N6"/>
    </sheetView>
  </sheetViews>
  <sheetFormatPr defaultRowHeight="15" x14ac:dyDescent="0.25"/>
  <cols>
    <col min="1" max="1" width="22.140625" customWidth="1"/>
    <col min="2" max="2" width="6.140625" customWidth="1"/>
    <col min="5" max="5" width="12.85546875" customWidth="1"/>
    <col min="6" max="6" width="11.5703125" customWidth="1"/>
    <col min="7" max="7" width="13.42578125" customWidth="1"/>
    <col min="8" max="8" width="10" customWidth="1"/>
    <col min="9" max="9" width="14.42578125" customWidth="1"/>
    <col min="10" max="10" width="14.5703125" customWidth="1"/>
    <col min="11" max="11" width="20.28515625" customWidth="1"/>
    <col min="12" max="12" width="29.85546875" bestFit="1" customWidth="1"/>
  </cols>
  <sheetData>
    <row r="1" spans="1:11" x14ac:dyDescent="0.25">
      <c r="A1" s="3" t="s">
        <v>10</v>
      </c>
    </row>
    <row r="2" spans="1:11" s="1" customFormat="1" ht="33.75" customHeight="1" x14ac:dyDescent="0.25">
      <c r="A2" s="4" t="s">
        <v>2</v>
      </c>
      <c r="B2" s="4" t="s">
        <v>8</v>
      </c>
      <c r="C2" s="4" t="s">
        <v>11</v>
      </c>
      <c r="D2" s="4" t="s">
        <v>3</v>
      </c>
      <c r="E2" s="5" t="s">
        <v>4</v>
      </c>
      <c r="F2" s="5" t="s">
        <v>9</v>
      </c>
      <c r="G2" s="5" t="s">
        <v>34</v>
      </c>
      <c r="H2" s="5" t="s">
        <v>5</v>
      </c>
      <c r="I2" s="5" t="s">
        <v>6</v>
      </c>
      <c r="J2" s="5" t="s">
        <v>7</v>
      </c>
      <c r="K2" s="4" t="s">
        <v>40</v>
      </c>
    </row>
    <row r="3" spans="1:11" x14ac:dyDescent="0.25">
      <c r="A3" s="6" t="s">
        <v>32</v>
      </c>
      <c r="B3" s="6">
        <v>1</v>
      </c>
      <c r="C3" s="6" t="s">
        <v>33</v>
      </c>
      <c r="D3" s="6">
        <v>1000</v>
      </c>
      <c r="E3" s="6">
        <v>6</v>
      </c>
      <c r="F3" s="6">
        <v>5</v>
      </c>
      <c r="G3" s="6">
        <v>4</v>
      </c>
      <c r="H3" s="7">
        <f>E3*F3*G3*4.33</f>
        <v>519.6</v>
      </c>
      <c r="I3" s="7">
        <f t="shared" ref="I3:I29" si="0">H3*D3*B3/1000</f>
        <v>519.6</v>
      </c>
      <c r="J3" s="7">
        <f>I3*'Kortlagt elforbrug'!$C$21</f>
        <v>805.38000000000011</v>
      </c>
      <c r="K3" s="7"/>
    </row>
    <row r="4" spans="1:11" x14ac:dyDescent="0.25">
      <c r="A4" s="6"/>
      <c r="B4" s="6"/>
      <c r="C4" s="6"/>
      <c r="D4" s="6"/>
      <c r="E4" s="6"/>
      <c r="F4" s="6"/>
      <c r="G4" s="6"/>
      <c r="H4" s="7">
        <f t="shared" ref="H4:H29" si="1">E4*F4*G4*4.33</f>
        <v>0</v>
      </c>
      <c r="I4" s="7">
        <f t="shared" si="0"/>
        <v>0</v>
      </c>
      <c r="J4" s="7">
        <f>I4*'Kortlagt elforbrug'!$C$21</f>
        <v>0</v>
      </c>
      <c r="K4" s="7"/>
    </row>
    <row r="5" spans="1:11" x14ac:dyDescent="0.25">
      <c r="A5" s="6"/>
      <c r="B5" s="6"/>
      <c r="C5" s="6"/>
      <c r="D5" s="6"/>
      <c r="E5" s="6"/>
      <c r="F5" s="6"/>
      <c r="G5" s="6"/>
      <c r="H5" s="7">
        <f t="shared" si="1"/>
        <v>0</v>
      </c>
      <c r="I5" s="7">
        <f t="shared" si="0"/>
        <v>0</v>
      </c>
      <c r="J5" s="7">
        <f>I5*'Kortlagt elforbrug'!$C$21</f>
        <v>0</v>
      </c>
      <c r="K5" s="7"/>
    </row>
    <row r="6" spans="1:11" x14ac:dyDescent="0.25">
      <c r="A6" s="6"/>
      <c r="B6" s="6"/>
      <c r="C6" s="6"/>
      <c r="D6" s="6"/>
      <c r="E6" s="6"/>
      <c r="F6" s="6"/>
      <c r="G6" s="6"/>
      <c r="H6" s="7">
        <f t="shared" si="1"/>
        <v>0</v>
      </c>
      <c r="I6" s="7">
        <f t="shared" si="0"/>
        <v>0</v>
      </c>
      <c r="J6" s="7">
        <f>I6*'Kortlagt elforbrug'!$C$21</f>
        <v>0</v>
      </c>
      <c r="K6" s="7"/>
    </row>
    <row r="7" spans="1:11" x14ac:dyDescent="0.25">
      <c r="A7" s="6"/>
      <c r="B7" s="6"/>
      <c r="C7" s="6"/>
      <c r="D7" s="6"/>
      <c r="E7" s="6"/>
      <c r="F7" s="6"/>
      <c r="G7" s="6"/>
      <c r="H7" s="7">
        <f t="shared" si="1"/>
        <v>0</v>
      </c>
      <c r="I7" s="7">
        <f t="shared" si="0"/>
        <v>0</v>
      </c>
      <c r="J7" s="7">
        <f>I7*'Kortlagt elforbrug'!$C$21</f>
        <v>0</v>
      </c>
      <c r="K7" s="7"/>
    </row>
    <row r="8" spans="1:11" x14ac:dyDescent="0.25">
      <c r="A8" s="6"/>
      <c r="B8" s="6"/>
      <c r="C8" s="6"/>
      <c r="D8" s="6"/>
      <c r="E8" s="6"/>
      <c r="F8" s="6"/>
      <c r="G8" s="6"/>
      <c r="H8" s="7">
        <f t="shared" si="1"/>
        <v>0</v>
      </c>
      <c r="I8" s="7">
        <f t="shared" si="0"/>
        <v>0</v>
      </c>
      <c r="J8" s="7">
        <f>I8*'Kortlagt elforbrug'!$C$21</f>
        <v>0</v>
      </c>
      <c r="K8" s="7"/>
    </row>
    <row r="9" spans="1:11" x14ac:dyDescent="0.25">
      <c r="A9" s="6"/>
      <c r="B9" s="6"/>
      <c r="C9" s="6"/>
      <c r="D9" s="6"/>
      <c r="E9" s="6"/>
      <c r="F9" s="6"/>
      <c r="G9" s="6"/>
      <c r="H9" s="7">
        <f t="shared" si="1"/>
        <v>0</v>
      </c>
      <c r="I9" s="7">
        <f t="shared" si="0"/>
        <v>0</v>
      </c>
      <c r="J9" s="7">
        <f>I9*'Kortlagt elforbrug'!$C$21</f>
        <v>0</v>
      </c>
      <c r="K9" s="7"/>
    </row>
    <row r="10" spans="1:11" x14ac:dyDescent="0.25">
      <c r="A10" s="6"/>
      <c r="B10" s="6"/>
      <c r="C10" s="6"/>
      <c r="D10" s="6"/>
      <c r="E10" s="6"/>
      <c r="F10" s="6"/>
      <c r="G10" s="6"/>
      <c r="H10" s="7">
        <f t="shared" si="1"/>
        <v>0</v>
      </c>
      <c r="I10" s="7">
        <f t="shared" si="0"/>
        <v>0</v>
      </c>
      <c r="J10" s="7">
        <f>I10*'Kortlagt elforbrug'!$C$21</f>
        <v>0</v>
      </c>
      <c r="K10" s="7"/>
    </row>
    <row r="11" spans="1:11" x14ac:dyDescent="0.25">
      <c r="A11" s="6"/>
      <c r="B11" s="6"/>
      <c r="C11" s="6"/>
      <c r="D11" s="6"/>
      <c r="E11" s="6"/>
      <c r="F11" s="6"/>
      <c r="G11" s="6"/>
      <c r="H11" s="7">
        <f t="shared" si="1"/>
        <v>0</v>
      </c>
      <c r="I11" s="7">
        <f t="shared" si="0"/>
        <v>0</v>
      </c>
      <c r="J11" s="7">
        <f>I11*'Kortlagt elforbrug'!$C$21</f>
        <v>0</v>
      </c>
      <c r="K11" s="7"/>
    </row>
    <row r="12" spans="1:11" x14ac:dyDescent="0.25">
      <c r="A12" s="6"/>
      <c r="B12" s="6"/>
      <c r="C12" s="6"/>
      <c r="D12" s="6"/>
      <c r="E12" s="6"/>
      <c r="F12" s="6"/>
      <c r="G12" s="6"/>
      <c r="H12" s="7">
        <f t="shared" si="1"/>
        <v>0</v>
      </c>
      <c r="I12" s="7">
        <f t="shared" si="0"/>
        <v>0</v>
      </c>
      <c r="J12" s="7">
        <f>I12*'Kortlagt elforbrug'!$C$21</f>
        <v>0</v>
      </c>
      <c r="K12" s="7"/>
    </row>
    <row r="13" spans="1:11" x14ac:dyDescent="0.25">
      <c r="A13" s="6"/>
      <c r="B13" s="6"/>
      <c r="C13" s="6"/>
      <c r="D13" s="6"/>
      <c r="E13" s="6"/>
      <c r="F13" s="6"/>
      <c r="G13" s="6"/>
      <c r="H13" s="7">
        <f t="shared" si="1"/>
        <v>0</v>
      </c>
      <c r="I13" s="7">
        <f t="shared" si="0"/>
        <v>0</v>
      </c>
      <c r="J13" s="7">
        <f>I13*'Kortlagt elforbrug'!$C$21</f>
        <v>0</v>
      </c>
      <c r="K13" s="7"/>
    </row>
    <row r="14" spans="1:11" x14ac:dyDescent="0.25">
      <c r="A14" s="6"/>
      <c r="B14" s="6"/>
      <c r="C14" s="6"/>
      <c r="D14" s="6"/>
      <c r="E14" s="6"/>
      <c r="F14" s="6"/>
      <c r="G14" s="6"/>
      <c r="H14" s="7">
        <f t="shared" si="1"/>
        <v>0</v>
      </c>
      <c r="I14" s="7">
        <f t="shared" si="0"/>
        <v>0</v>
      </c>
      <c r="J14" s="7">
        <f>I14*'Kortlagt elforbrug'!$C$21</f>
        <v>0</v>
      </c>
      <c r="K14" s="7"/>
    </row>
    <row r="15" spans="1:11" x14ac:dyDescent="0.25">
      <c r="A15" s="6"/>
      <c r="B15" s="6"/>
      <c r="C15" s="6"/>
      <c r="D15" s="6"/>
      <c r="E15" s="6"/>
      <c r="F15" s="6"/>
      <c r="G15" s="6"/>
      <c r="H15" s="7">
        <f t="shared" si="1"/>
        <v>0</v>
      </c>
      <c r="I15" s="7">
        <f t="shared" si="0"/>
        <v>0</v>
      </c>
      <c r="J15" s="7">
        <f>I15*'Kortlagt elforbrug'!$C$21</f>
        <v>0</v>
      </c>
      <c r="K15" s="7"/>
    </row>
    <row r="16" spans="1:11" x14ac:dyDescent="0.25">
      <c r="A16" s="6"/>
      <c r="B16" s="6"/>
      <c r="C16" s="6"/>
      <c r="D16" s="6"/>
      <c r="E16" s="6"/>
      <c r="F16" s="6"/>
      <c r="G16" s="6"/>
      <c r="H16" s="7">
        <f t="shared" si="1"/>
        <v>0</v>
      </c>
      <c r="I16" s="7">
        <f t="shared" si="0"/>
        <v>0</v>
      </c>
      <c r="J16" s="7">
        <f>I16*'Kortlagt elforbrug'!$C$21</f>
        <v>0</v>
      </c>
      <c r="K16" s="7"/>
    </row>
    <row r="17" spans="1:11" x14ac:dyDescent="0.25">
      <c r="A17" s="6"/>
      <c r="B17" s="6"/>
      <c r="C17" s="6"/>
      <c r="D17" s="6"/>
      <c r="E17" s="6"/>
      <c r="F17" s="6"/>
      <c r="G17" s="6"/>
      <c r="H17" s="7">
        <f t="shared" si="1"/>
        <v>0</v>
      </c>
      <c r="I17" s="7">
        <f t="shared" si="0"/>
        <v>0</v>
      </c>
      <c r="J17" s="7">
        <f>I17*'Kortlagt elforbrug'!$C$21</f>
        <v>0</v>
      </c>
      <c r="K17" s="7"/>
    </row>
    <row r="18" spans="1:11" x14ac:dyDescent="0.25">
      <c r="A18" s="6"/>
      <c r="B18" s="6"/>
      <c r="C18" s="6"/>
      <c r="D18" s="6"/>
      <c r="E18" s="6"/>
      <c r="F18" s="6"/>
      <c r="G18" s="6"/>
      <c r="H18" s="7">
        <f t="shared" si="1"/>
        <v>0</v>
      </c>
      <c r="I18" s="7">
        <f t="shared" si="0"/>
        <v>0</v>
      </c>
      <c r="J18" s="7">
        <f>I18*'Kortlagt elforbrug'!$C$21</f>
        <v>0</v>
      </c>
      <c r="K18" s="7"/>
    </row>
    <row r="19" spans="1:11" x14ac:dyDescent="0.25">
      <c r="A19" s="6"/>
      <c r="B19" s="6"/>
      <c r="C19" s="6"/>
      <c r="D19" s="6"/>
      <c r="E19" s="6"/>
      <c r="F19" s="6"/>
      <c r="G19" s="6"/>
      <c r="H19" s="7">
        <f t="shared" si="1"/>
        <v>0</v>
      </c>
      <c r="I19" s="7">
        <f t="shared" si="0"/>
        <v>0</v>
      </c>
      <c r="J19" s="7">
        <f>I19*'Kortlagt elforbrug'!$C$21</f>
        <v>0</v>
      </c>
      <c r="K19" s="7"/>
    </row>
    <row r="20" spans="1:11" x14ac:dyDescent="0.25">
      <c r="A20" s="6"/>
      <c r="B20" s="6"/>
      <c r="C20" s="6"/>
      <c r="D20" s="6"/>
      <c r="E20" s="6"/>
      <c r="F20" s="6"/>
      <c r="G20" s="6"/>
      <c r="H20" s="7">
        <f t="shared" si="1"/>
        <v>0</v>
      </c>
      <c r="I20" s="7">
        <f t="shared" si="0"/>
        <v>0</v>
      </c>
      <c r="J20" s="7">
        <f>I20*'Kortlagt elforbrug'!$C$21</f>
        <v>0</v>
      </c>
      <c r="K20" s="7"/>
    </row>
    <row r="21" spans="1:11" x14ac:dyDescent="0.25">
      <c r="A21" s="6"/>
      <c r="B21" s="6"/>
      <c r="C21" s="6"/>
      <c r="D21" s="6"/>
      <c r="E21" s="6"/>
      <c r="F21" s="6"/>
      <c r="G21" s="6"/>
      <c r="H21" s="7">
        <f t="shared" si="1"/>
        <v>0</v>
      </c>
      <c r="I21" s="7">
        <f t="shared" si="0"/>
        <v>0</v>
      </c>
      <c r="J21" s="7">
        <f>I21*'Kortlagt elforbrug'!$C$21</f>
        <v>0</v>
      </c>
      <c r="K21" s="7"/>
    </row>
    <row r="22" spans="1:11" x14ac:dyDescent="0.25">
      <c r="A22" s="6"/>
      <c r="B22" s="6"/>
      <c r="C22" s="6"/>
      <c r="D22" s="6"/>
      <c r="E22" s="6"/>
      <c r="F22" s="6"/>
      <c r="G22" s="6"/>
      <c r="H22" s="7">
        <f t="shared" si="1"/>
        <v>0</v>
      </c>
      <c r="I22" s="7">
        <f t="shared" si="0"/>
        <v>0</v>
      </c>
      <c r="J22" s="7">
        <f>I22*'Kortlagt elforbrug'!$C$21</f>
        <v>0</v>
      </c>
      <c r="K22" s="7"/>
    </row>
    <row r="23" spans="1:11" x14ac:dyDescent="0.25">
      <c r="A23" s="6"/>
      <c r="B23" s="6"/>
      <c r="C23" s="6"/>
      <c r="D23" s="6"/>
      <c r="E23" s="6"/>
      <c r="F23" s="6"/>
      <c r="G23" s="6"/>
      <c r="H23" s="7">
        <f t="shared" si="1"/>
        <v>0</v>
      </c>
      <c r="I23" s="7">
        <f t="shared" si="0"/>
        <v>0</v>
      </c>
      <c r="J23" s="7">
        <f>I23*'Kortlagt elforbrug'!$C$21</f>
        <v>0</v>
      </c>
      <c r="K23" s="7"/>
    </row>
    <row r="24" spans="1:11" x14ac:dyDescent="0.25">
      <c r="A24" s="6"/>
      <c r="B24" s="6"/>
      <c r="C24" s="6"/>
      <c r="D24" s="6"/>
      <c r="E24" s="6"/>
      <c r="F24" s="6"/>
      <c r="G24" s="6"/>
      <c r="H24" s="7">
        <f t="shared" si="1"/>
        <v>0</v>
      </c>
      <c r="I24" s="7">
        <f t="shared" si="0"/>
        <v>0</v>
      </c>
      <c r="J24" s="7">
        <f>I24*'Kortlagt elforbrug'!$C$21</f>
        <v>0</v>
      </c>
      <c r="K24" s="7"/>
    </row>
    <row r="25" spans="1:11" x14ac:dyDescent="0.25">
      <c r="A25" s="6"/>
      <c r="B25" s="6"/>
      <c r="C25" s="6"/>
      <c r="D25" s="6"/>
      <c r="E25" s="6"/>
      <c r="F25" s="6"/>
      <c r="G25" s="6"/>
      <c r="H25" s="7">
        <f t="shared" si="1"/>
        <v>0</v>
      </c>
      <c r="I25" s="7">
        <f t="shared" si="0"/>
        <v>0</v>
      </c>
      <c r="J25" s="7">
        <f>I25*'Kortlagt elforbrug'!$C$21</f>
        <v>0</v>
      </c>
      <c r="K25" s="7"/>
    </row>
    <row r="26" spans="1:11" x14ac:dyDescent="0.25">
      <c r="A26" s="6"/>
      <c r="B26" s="6"/>
      <c r="C26" s="6"/>
      <c r="D26" s="6"/>
      <c r="E26" s="6"/>
      <c r="F26" s="6"/>
      <c r="G26" s="6"/>
      <c r="H26" s="7">
        <f t="shared" si="1"/>
        <v>0</v>
      </c>
      <c r="I26" s="7">
        <f t="shared" si="0"/>
        <v>0</v>
      </c>
      <c r="J26" s="7">
        <f>I26*'Kortlagt elforbrug'!$C$21</f>
        <v>0</v>
      </c>
      <c r="K26" s="7"/>
    </row>
    <row r="27" spans="1:11" x14ac:dyDescent="0.25">
      <c r="A27" s="6"/>
      <c r="B27" s="6"/>
      <c r="C27" s="6"/>
      <c r="D27" s="6"/>
      <c r="E27" s="6"/>
      <c r="F27" s="6"/>
      <c r="G27" s="6"/>
      <c r="H27" s="7">
        <f t="shared" si="1"/>
        <v>0</v>
      </c>
      <c r="I27" s="7">
        <f t="shared" si="0"/>
        <v>0</v>
      </c>
      <c r="J27" s="7">
        <f>I27*'Kortlagt elforbrug'!$C$21</f>
        <v>0</v>
      </c>
      <c r="K27" s="7"/>
    </row>
    <row r="28" spans="1:11" x14ac:dyDescent="0.25">
      <c r="A28" s="6"/>
      <c r="B28" s="6"/>
      <c r="C28" s="6"/>
      <c r="D28" s="6"/>
      <c r="E28" s="6"/>
      <c r="F28" s="6"/>
      <c r="G28" s="6"/>
      <c r="H28" s="7">
        <f t="shared" si="1"/>
        <v>0</v>
      </c>
      <c r="I28" s="7">
        <f t="shared" si="0"/>
        <v>0</v>
      </c>
      <c r="J28" s="7">
        <f>I28*'Kortlagt elforbrug'!$C$21</f>
        <v>0</v>
      </c>
      <c r="K28" s="7"/>
    </row>
    <row r="29" spans="1:11" ht="15.75" thickBot="1" x14ac:dyDescent="0.3">
      <c r="A29" s="11"/>
      <c r="B29" s="6"/>
      <c r="C29" s="6"/>
      <c r="D29" s="6"/>
      <c r="E29" s="6"/>
      <c r="F29" s="6"/>
      <c r="G29" s="6"/>
      <c r="H29" s="7">
        <f t="shared" si="1"/>
        <v>0</v>
      </c>
      <c r="I29" s="8">
        <f t="shared" si="0"/>
        <v>0</v>
      </c>
      <c r="J29" s="8">
        <f>I29*'Kortlagt elforbrug'!$C$21</f>
        <v>0</v>
      </c>
      <c r="K29" s="7"/>
    </row>
    <row r="30" spans="1:11" ht="15.75" thickBot="1" x14ac:dyDescent="0.3">
      <c r="A30" s="12" t="s">
        <v>14</v>
      </c>
      <c r="I30" s="9">
        <f>SUM(I3:I29)</f>
        <v>519.6</v>
      </c>
      <c r="J30" s="10">
        <f>SUM(J3:J29)</f>
        <v>805.38000000000011</v>
      </c>
    </row>
    <row r="34" spans="13:13" x14ac:dyDescent="0.25">
      <c r="M34" s="2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  <headerFooter>
    <oddHeader>&amp;L&amp;F&amp;C&amp;A</oddHeader>
    <oddFooter>&amp;LUdarbejdet af Dansk Standard&amp;C&amp;D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selection activeCell="L5" sqref="L5"/>
    </sheetView>
  </sheetViews>
  <sheetFormatPr defaultRowHeight="15" x14ac:dyDescent="0.25"/>
  <cols>
    <col min="1" max="1" width="17.140625" customWidth="1"/>
    <col min="2" max="2" width="6.140625" customWidth="1"/>
    <col min="5" max="5" width="12.85546875" customWidth="1"/>
    <col min="6" max="6" width="11.5703125" customWidth="1"/>
    <col min="7" max="7" width="13.42578125" customWidth="1"/>
    <col min="8" max="8" width="10" customWidth="1"/>
    <col min="9" max="9" width="14.42578125" customWidth="1"/>
    <col min="10" max="10" width="14.5703125" customWidth="1"/>
    <col min="11" max="11" width="22.85546875" customWidth="1"/>
    <col min="12" max="12" width="29.85546875" bestFit="1" customWidth="1"/>
  </cols>
  <sheetData>
    <row r="1" spans="1:11" x14ac:dyDescent="0.25">
      <c r="A1" s="3" t="s">
        <v>10</v>
      </c>
      <c r="B1" s="3"/>
    </row>
    <row r="2" spans="1:11" s="1" customFormat="1" ht="33.75" customHeight="1" x14ac:dyDescent="0.25">
      <c r="A2" s="4" t="s">
        <v>2</v>
      </c>
      <c r="B2" s="4" t="s">
        <v>8</v>
      </c>
      <c r="C2" s="4" t="s">
        <v>11</v>
      </c>
      <c r="D2" s="4" t="s">
        <v>3</v>
      </c>
      <c r="E2" s="5" t="s">
        <v>4</v>
      </c>
      <c r="F2" s="5" t="s">
        <v>9</v>
      </c>
      <c r="G2" s="5" t="s">
        <v>34</v>
      </c>
      <c r="H2" s="5" t="s">
        <v>5</v>
      </c>
      <c r="I2" s="5" t="s">
        <v>6</v>
      </c>
      <c r="J2" s="5" t="s">
        <v>7</v>
      </c>
      <c r="K2" s="4" t="s">
        <v>40</v>
      </c>
    </row>
    <row r="3" spans="1:11" x14ac:dyDescent="0.25">
      <c r="A3" s="6" t="s">
        <v>36</v>
      </c>
      <c r="B3" s="6">
        <v>1</v>
      </c>
      <c r="C3" s="6" t="s">
        <v>37</v>
      </c>
      <c r="D3" s="6">
        <v>1000</v>
      </c>
      <c r="E3" s="6">
        <v>10</v>
      </c>
      <c r="F3" s="6">
        <v>5</v>
      </c>
      <c r="G3" s="6">
        <v>12</v>
      </c>
      <c r="H3" s="7">
        <f>E3*F3*G3*4.33</f>
        <v>2598</v>
      </c>
      <c r="I3" s="7">
        <f t="shared" ref="I3:I29" si="0">H3*D3*B3/1000</f>
        <v>2598</v>
      </c>
      <c r="J3" s="7">
        <f>I3*'Kortlagt elforbrug'!$C$21</f>
        <v>4026.9</v>
      </c>
      <c r="K3" s="7"/>
    </row>
    <row r="4" spans="1:11" x14ac:dyDescent="0.25">
      <c r="A4" s="6"/>
      <c r="B4" s="6"/>
      <c r="C4" s="6"/>
      <c r="D4" s="6"/>
      <c r="E4" s="6"/>
      <c r="F4" s="6"/>
      <c r="G4" s="6"/>
      <c r="H4" s="7">
        <f t="shared" ref="H4:H29" si="1">E4*F4*G4*4.33</f>
        <v>0</v>
      </c>
      <c r="I4" s="7">
        <f t="shared" si="0"/>
        <v>0</v>
      </c>
      <c r="J4" s="7">
        <f>I4*'Kortlagt elforbrug'!$C$21</f>
        <v>0</v>
      </c>
      <c r="K4" s="7"/>
    </row>
    <row r="5" spans="1:11" x14ac:dyDescent="0.25">
      <c r="A5" s="6"/>
      <c r="B5" s="6"/>
      <c r="C5" s="6"/>
      <c r="D5" s="6"/>
      <c r="E5" s="6"/>
      <c r="F5" s="6"/>
      <c r="G5" s="6"/>
      <c r="H5" s="7">
        <f t="shared" si="1"/>
        <v>0</v>
      </c>
      <c r="I5" s="7">
        <f t="shared" si="0"/>
        <v>0</v>
      </c>
      <c r="J5" s="7">
        <f>I5*'Kortlagt elforbrug'!$C$21</f>
        <v>0</v>
      </c>
      <c r="K5" s="7"/>
    </row>
    <row r="6" spans="1:11" x14ac:dyDescent="0.25">
      <c r="A6" s="6"/>
      <c r="B6" s="6"/>
      <c r="C6" s="6"/>
      <c r="D6" s="6"/>
      <c r="E6" s="6"/>
      <c r="F6" s="6"/>
      <c r="G6" s="6"/>
      <c r="H6" s="7">
        <f t="shared" si="1"/>
        <v>0</v>
      </c>
      <c r="I6" s="7">
        <f t="shared" si="0"/>
        <v>0</v>
      </c>
      <c r="J6" s="7">
        <f>I6*'Kortlagt elforbrug'!$C$21</f>
        <v>0</v>
      </c>
      <c r="K6" s="7"/>
    </row>
    <row r="7" spans="1:11" x14ac:dyDescent="0.25">
      <c r="A7" s="6"/>
      <c r="B7" s="6"/>
      <c r="C7" s="6"/>
      <c r="D7" s="6"/>
      <c r="E7" s="6"/>
      <c r="F7" s="6"/>
      <c r="G7" s="6"/>
      <c r="H7" s="7">
        <f t="shared" si="1"/>
        <v>0</v>
      </c>
      <c r="I7" s="7">
        <f t="shared" si="0"/>
        <v>0</v>
      </c>
      <c r="J7" s="7">
        <f>I7*'Kortlagt elforbrug'!$C$21</f>
        <v>0</v>
      </c>
      <c r="K7" s="7"/>
    </row>
    <row r="8" spans="1:11" x14ac:dyDescent="0.25">
      <c r="A8" s="6"/>
      <c r="B8" s="6"/>
      <c r="C8" s="6"/>
      <c r="D8" s="6"/>
      <c r="E8" s="6"/>
      <c r="F8" s="6"/>
      <c r="G8" s="6"/>
      <c r="H8" s="7">
        <f t="shared" si="1"/>
        <v>0</v>
      </c>
      <c r="I8" s="7">
        <f t="shared" si="0"/>
        <v>0</v>
      </c>
      <c r="J8" s="7">
        <f>I8*'Kortlagt elforbrug'!$C$21</f>
        <v>0</v>
      </c>
      <c r="K8" s="7"/>
    </row>
    <row r="9" spans="1:11" x14ac:dyDescent="0.25">
      <c r="A9" s="6"/>
      <c r="B9" s="6"/>
      <c r="C9" s="6"/>
      <c r="D9" s="6"/>
      <c r="E9" s="6"/>
      <c r="F9" s="6"/>
      <c r="G9" s="6"/>
      <c r="H9" s="7">
        <f t="shared" si="1"/>
        <v>0</v>
      </c>
      <c r="I9" s="7">
        <f t="shared" si="0"/>
        <v>0</v>
      </c>
      <c r="J9" s="7">
        <f>I9*'Kortlagt elforbrug'!$C$21</f>
        <v>0</v>
      </c>
      <c r="K9" s="7"/>
    </row>
    <row r="10" spans="1:11" x14ac:dyDescent="0.25">
      <c r="A10" s="6"/>
      <c r="B10" s="6"/>
      <c r="C10" s="6"/>
      <c r="D10" s="6"/>
      <c r="E10" s="6"/>
      <c r="F10" s="6"/>
      <c r="G10" s="6"/>
      <c r="H10" s="7">
        <f t="shared" si="1"/>
        <v>0</v>
      </c>
      <c r="I10" s="7">
        <f t="shared" si="0"/>
        <v>0</v>
      </c>
      <c r="J10" s="7">
        <f>I10*'Kortlagt elforbrug'!$C$21</f>
        <v>0</v>
      </c>
      <c r="K10" s="7"/>
    </row>
    <row r="11" spans="1:11" x14ac:dyDescent="0.25">
      <c r="A11" s="6"/>
      <c r="B11" s="6"/>
      <c r="C11" s="6"/>
      <c r="D11" s="6"/>
      <c r="E11" s="6"/>
      <c r="F11" s="6"/>
      <c r="G11" s="6"/>
      <c r="H11" s="7">
        <f t="shared" si="1"/>
        <v>0</v>
      </c>
      <c r="I11" s="7">
        <f t="shared" si="0"/>
        <v>0</v>
      </c>
      <c r="J11" s="7">
        <f>I11*'Kortlagt elforbrug'!$C$21</f>
        <v>0</v>
      </c>
      <c r="K11" s="7"/>
    </row>
    <row r="12" spans="1:11" x14ac:dyDescent="0.25">
      <c r="A12" s="6"/>
      <c r="B12" s="6"/>
      <c r="C12" s="6"/>
      <c r="D12" s="6"/>
      <c r="E12" s="6"/>
      <c r="F12" s="6"/>
      <c r="G12" s="6"/>
      <c r="H12" s="7">
        <f t="shared" si="1"/>
        <v>0</v>
      </c>
      <c r="I12" s="7">
        <f t="shared" si="0"/>
        <v>0</v>
      </c>
      <c r="J12" s="7">
        <f>I12*'Kortlagt elforbrug'!$C$21</f>
        <v>0</v>
      </c>
      <c r="K12" s="7"/>
    </row>
    <row r="13" spans="1:11" x14ac:dyDescent="0.25">
      <c r="A13" s="6"/>
      <c r="B13" s="6"/>
      <c r="C13" s="6"/>
      <c r="D13" s="6"/>
      <c r="E13" s="6"/>
      <c r="F13" s="6"/>
      <c r="G13" s="6"/>
      <c r="H13" s="7">
        <f t="shared" si="1"/>
        <v>0</v>
      </c>
      <c r="I13" s="7">
        <f t="shared" si="0"/>
        <v>0</v>
      </c>
      <c r="J13" s="7">
        <f>I13*'Kortlagt elforbrug'!$C$21</f>
        <v>0</v>
      </c>
      <c r="K13" s="7"/>
    </row>
    <row r="14" spans="1:11" x14ac:dyDescent="0.25">
      <c r="A14" s="6"/>
      <c r="B14" s="6"/>
      <c r="C14" s="6"/>
      <c r="D14" s="6"/>
      <c r="E14" s="6"/>
      <c r="F14" s="6"/>
      <c r="G14" s="6"/>
      <c r="H14" s="7">
        <f t="shared" si="1"/>
        <v>0</v>
      </c>
      <c r="I14" s="7">
        <f t="shared" si="0"/>
        <v>0</v>
      </c>
      <c r="J14" s="7">
        <f>I14*'Kortlagt elforbrug'!$C$21</f>
        <v>0</v>
      </c>
      <c r="K14" s="7"/>
    </row>
    <row r="15" spans="1:11" x14ac:dyDescent="0.25">
      <c r="A15" s="6"/>
      <c r="B15" s="6"/>
      <c r="C15" s="6"/>
      <c r="D15" s="6"/>
      <c r="E15" s="6"/>
      <c r="F15" s="6"/>
      <c r="G15" s="6"/>
      <c r="H15" s="7">
        <f t="shared" si="1"/>
        <v>0</v>
      </c>
      <c r="I15" s="7">
        <f t="shared" si="0"/>
        <v>0</v>
      </c>
      <c r="J15" s="7">
        <f>I15*'Kortlagt elforbrug'!$C$21</f>
        <v>0</v>
      </c>
      <c r="K15" s="7"/>
    </row>
    <row r="16" spans="1:11" x14ac:dyDescent="0.25">
      <c r="A16" s="6"/>
      <c r="B16" s="6"/>
      <c r="C16" s="6"/>
      <c r="D16" s="6"/>
      <c r="E16" s="6"/>
      <c r="F16" s="6"/>
      <c r="G16" s="6"/>
      <c r="H16" s="7">
        <f t="shared" si="1"/>
        <v>0</v>
      </c>
      <c r="I16" s="7">
        <f t="shared" si="0"/>
        <v>0</v>
      </c>
      <c r="J16" s="7">
        <f>I16*'Kortlagt elforbrug'!$C$21</f>
        <v>0</v>
      </c>
      <c r="K16" s="7"/>
    </row>
    <row r="17" spans="1:11" x14ac:dyDescent="0.25">
      <c r="A17" s="6"/>
      <c r="B17" s="6"/>
      <c r="C17" s="6"/>
      <c r="D17" s="6"/>
      <c r="E17" s="6"/>
      <c r="F17" s="6"/>
      <c r="G17" s="6"/>
      <c r="H17" s="7">
        <f t="shared" si="1"/>
        <v>0</v>
      </c>
      <c r="I17" s="7">
        <f t="shared" si="0"/>
        <v>0</v>
      </c>
      <c r="J17" s="7">
        <f>I17*'Kortlagt elforbrug'!$C$21</f>
        <v>0</v>
      </c>
      <c r="K17" s="7"/>
    </row>
    <row r="18" spans="1:11" x14ac:dyDescent="0.25">
      <c r="A18" s="6"/>
      <c r="B18" s="6"/>
      <c r="C18" s="6"/>
      <c r="D18" s="6"/>
      <c r="E18" s="6"/>
      <c r="F18" s="6"/>
      <c r="G18" s="6"/>
      <c r="H18" s="7">
        <f t="shared" si="1"/>
        <v>0</v>
      </c>
      <c r="I18" s="7">
        <f t="shared" si="0"/>
        <v>0</v>
      </c>
      <c r="J18" s="7">
        <f>I18*'Kortlagt elforbrug'!$C$21</f>
        <v>0</v>
      </c>
      <c r="K18" s="7"/>
    </row>
    <row r="19" spans="1:11" x14ac:dyDescent="0.25">
      <c r="A19" s="6"/>
      <c r="B19" s="6"/>
      <c r="C19" s="6"/>
      <c r="D19" s="6"/>
      <c r="E19" s="6"/>
      <c r="F19" s="6"/>
      <c r="G19" s="6"/>
      <c r="H19" s="7">
        <f t="shared" si="1"/>
        <v>0</v>
      </c>
      <c r="I19" s="7">
        <f t="shared" si="0"/>
        <v>0</v>
      </c>
      <c r="J19" s="7">
        <f>I19*'Kortlagt elforbrug'!$C$21</f>
        <v>0</v>
      </c>
      <c r="K19" s="7"/>
    </row>
    <row r="20" spans="1:11" x14ac:dyDescent="0.25">
      <c r="A20" s="6"/>
      <c r="B20" s="6"/>
      <c r="C20" s="6"/>
      <c r="D20" s="6"/>
      <c r="E20" s="6"/>
      <c r="F20" s="6"/>
      <c r="G20" s="6"/>
      <c r="H20" s="7">
        <f t="shared" si="1"/>
        <v>0</v>
      </c>
      <c r="I20" s="7">
        <f t="shared" si="0"/>
        <v>0</v>
      </c>
      <c r="J20" s="7">
        <f>I20*'Kortlagt elforbrug'!$C$21</f>
        <v>0</v>
      </c>
      <c r="K20" s="7"/>
    </row>
    <row r="21" spans="1:11" x14ac:dyDescent="0.25">
      <c r="A21" s="6"/>
      <c r="B21" s="6"/>
      <c r="C21" s="6"/>
      <c r="D21" s="6"/>
      <c r="E21" s="6"/>
      <c r="F21" s="6"/>
      <c r="G21" s="6"/>
      <c r="H21" s="7">
        <f t="shared" si="1"/>
        <v>0</v>
      </c>
      <c r="I21" s="7">
        <f t="shared" si="0"/>
        <v>0</v>
      </c>
      <c r="J21" s="7">
        <f>I21*'Kortlagt elforbrug'!$C$21</f>
        <v>0</v>
      </c>
      <c r="K21" s="7"/>
    </row>
    <row r="22" spans="1:11" x14ac:dyDescent="0.25">
      <c r="A22" s="6"/>
      <c r="B22" s="6"/>
      <c r="C22" s="6"/>
      <c r="D22" s="6"/>
      <c r="E22" s="6"/>
      <c r="F22" s="6"/>
      <c r="G22" s="6"/>
      <c r="H22" s="7">
        <f t="shared" si="1"/>
        <v>0</v>
      </c>
      <c r="I22" s="7">
        <f t="shared" si="0"/>
        <v>0</v>
      </c>
      <c r="J22" s="7">
        <f>I22*'Kortlagt elforbrug'!$C$21</f>
        <v>0</v>
      </c>
      <c r="K22" s="7"/>
    </row>
    <row r="23" spans="1:11" x14ac:dyDescent="0.25">
      <c r="A23" s="6"/>
      <c r="B23" s="6"/>
      <c r="C23" s="6"/>
      <c r="D23" s="6"/>
      <c r="E23" s="6"/>
      <c r="F23" s="6"/>
      <c r="G23" s="6"/>
      <c r="H23" s="7">
        <f t="shared" si="1"/>
        <v>0</v>
      </c>
      <c r="I23" s="7">
        <f t="shared" si="0"/>
        <v>0</v>
      </c>
      <c r="J23" s="7">
        <f>I23*'Kortlagt elforbrug'!$C$21</f>
        <v>0</v>
      </c>
      <c r="K23" s="7"/>
    </row>
    <row r="24" spans="1:11" x14ac:dyDescent="0.25">
      <c r="A24" s="6"/>
      <c r="B24" s="6"/>
      <c r="C24" s="6"/>
      <c r="D24" s="6"/>
      <c r="E24" s="6"/>
      <c r="F24" s="6"/>
      <c r="G24" s="6"/>
      <c r="H24" s="7">
        <f t="shared" si="1"/>
        <v>0</v>
      </c>
      <c r="I24" s="7">
        <f t="shared" si="0"/>
        <v>0</v>
      </c>
      <c r="J24" s="7">
        <f>I24*'Kortlagt elforbrug'!$C$21</f>
        <v>0</v>
      </c>
      <c r="K24" s="7"/>
    </row>
    <row r="25" spans="1:11" x14ac:dyDescent="0.25">
      <c r="A25" s="6"/>
      <c r="B25" s="6"/>
      <c r="C25" s="6"/>
      <c r="D25" s="6"/>
      <c r="E25" s="6"/>
      <c r="F25" s="6"/>
      <c r="G25" s="6"/>
      <c r="H25" s="7">
        <f t="shared" si="1"/>
        <v>0</v>
      </c>
      <c r="I25" s="7">
        <f t="shared" si="0"/>
        <v>0</v>
      </c>
      <c r="J25" s="7">
        <f>I25*'Kortlagt elforbrug'!$C$21</f>
        <v>0</v>
      </c>
      <c r="K25" s="7"/>
    </row>
    <row r="26" spans="1:11" x14ac:dyDescent="0.25">
      <c r="A26" s="6"/>
      <c r="B26" s="6"/>
      <c r="C26" s="6"/>
      <c r="D26" s="6"/>
      <c r="E26" s="6"/>
      <c r="F26" s="6"/>
      <c r="G26" s="6"/>
      <c r="H26" s="7">
        <f t="shared" si="1"/>
        <v>0</v>
      </c>
      <c r="I26" s="7">
        <f t="shared" si="0"/>
        <v>0</v>
      </c>
      <c r="J26" s="7">
        <f>I26*'Kortlagt elforbrug'!$C$21</f>
        <v>0</v>
      </c>
      <c r="K26" s="7"/>
    </row>
    <row r="27" spans="1:11" x14ac:dyDescent="0.25">
      <c r="A27" s="6"/>
      <c r="B27" s="6"/>
      <c r="C27" s="6"/>
      <c r="D27" s="6"/>
      <c r="E27" s="6"/>
      <c r="F27" s="6"/>
      <c r="G27" s="6"/>
      <c r="H27" s="7">
        <f t="shared" si="1"/>
        <v>0</v>
      </c>
      <c r="I27" s="7">
        <f t="shared" si="0"/>
        <v>0</v>
      </c>
      <c r="J27" s="7">
        <f>I27*'Kortlagt elforbrug'!$C$21</f>
        <v>0</v>
      </c>
      <c r="K27" s="7"/>
    </row>
    <row r="28" spans="1:11" x14ac:dyDescent="0.25">
      <c r="A28" s="6"/>
      <c r="B28" s="6"/>
      <c r="C28" s="6"/>
      <c r="D28" s="6"/>
      <c r="E28" s="6"/>
      <c r="F28" s="6"/>
      <c r="G28" s="6"/>
      <c r="H28" s="7">
        <f t="shared" si="1"/>
        <v>0</v>
      </c>
      <c r="I28" s="7">
        <f t="shared" si="0"/>
        <v>0</v>
      </c>
      <c r="J28" s="7">
        <f>I28*'Kortlagt elforbrug'!$C$21</f>
        <v>0</v>
      </c>
      <c r="K28" s="7"/>
    </row>
    <row r="29" spans="1:11" ht="15.75" thickBot="1" x14ac:dyDescent="0.3">
      <c r="A29" s="11"/>
      <c r="B29" s="6"/>
      <c r="C29" s="6"/>
      <c r="D29" s="6"/>
      <c r="E29" s="6"/>
      <c r="F29" s="6"/>
      <c r="G29" s="6"/>
      <c r="H29" s="7">
        <f t="shared" si="1"/>
        <v>0</v>
      </c>
      <c r="I29" s="8">
        <f t="shared" si="0"/>
        <v>0</v>
      </c>
      <c r="J29" s="8">
        <f>I29*'Kortlagt elforbrug'!$C$21</f>
        <v>0</v>
      </c>
      <c r="K29" s="7"/>
    </row>
    <row r="30" spans="1:11" ht="15.75" thickBot="1" x14ac:dyDescent="0.3">
      <c r="A30" s="12" t="s">
        <v>14</v>
      </c>
      <c r="I30" s="9">
        <f>SUM(I3:I29)</f>
        <v>2598</v>
      </c>
      <c r="J30" s="10">
        <f>SUM(J3:J29)</f>
        <v>4026.9</v>
      </c>
    </row>
    <row r="34" spans="13:13" x14ac:dyDescent="0.25">
      <c r="M34" s="2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  <headerFooter>
    <oddHeader>&amp;L&amp;F&amp;C&amp;A</oddHeader>
    <oddFooter>&amp;LUarbejdet af Dansk Standard&amp;C&amp;D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selection activeCell="K2" sqref="K2"/>
    </sheetView>
  </sheetViews>
  <sheetFormatPr defaultRowHeight="15" x14ac:dyDescent="0.25"/>
  <cols>
    <col min="1" max="1" width="14.85546875" customWidth="1"/>
    <col min="2" max="2" width="6.140625" customWidth="1"/>
    <col min="3" max="3" width="15" bestFit="1" customWidth="1"/>
    <col min="5" max="5" width="12.85546875" customWidth="1"/>
    <col min="6" max="6" width="11.5703125" customWidth="1"/>
    <col min="7" max="7" width="13.42578125" customWidth="1"/>
    <col min="8" max="8" width="10" customWidth="1"/>
    <col min="9" max="9" width="14.42578125" customWidth="1"/>
    <col min="10" max="10" width="14.5703125" customWidth="1"/>
    <col min="11" max="11" width="20.5703125" customWidth="1"/>
    <col min="12" max="12" width="29.85546875" bestFit="1" customWidth="1"/>
  </cols>
  <sheetData>
    <row r="1" spans="1:11" x14ac:dyDescent="0.25">
      <c r="A1" s="3" t="s">
        <v>10</v>
      </c>
      <c r="B1" s="3"/>
    </row>
    <row r="2" spans="1:11" s="1" customFormat="1" ht="33.75" customHeight="1" x14ac:dyDescent="0.25">
      <c r="A2" s="4" t="s">
        <v>2</v>
      </c>
      <c r="B2" s="4" t="s">
        <v>8</v>
      </c>
      <c r="C2" s="4" t="s">
        <v>11</v>
      </c>
      <c r="D2" s="4" t="s">
        <v>3</v>
      </c>
      <c r="E2" s="5" t="s">
        <v>4</v>
      </c>
      <c r="F2" s="5" t="s">
        <v>9</v>
      </c>
      <c r="G2" s="5" t="s">
        <v>34</v>
      </c>
      <c r="H2" s="5" t="s">
        <v>5</v>
      </c>
      <c r="I2" s="5" t="s">
        <v>6</v>
      </c>
      <c r="J2" s="5" t="s">
        <v>7</v>
      </c>
      <c r="K2" s="4" t="s">
        <v>40</v>
      </c>
    </row>
    <row r="3" spans="1:11" x14ac:dyDescent="0.25">
      <c r="A3" s="6" t="s">
        <v>38</v>
      </c>
      <c r="B3" s="6">
        <v>2</v>
      </c>
      <c r="C3" s="6" t="s">
        <v>39</v>
      </c>
      <c r="D3" s="6">
        <v>2000</v>
      </c>
      <c r="E3" s="6">
        <v>2</v>
      </c>
      <c r="F3" s="6">
        <v>5</v>
      </c>
      <c r="G3" s="6">
        <v>12</v>
      </c>
      <c r="H3" s="7">
        <f>E3*F3*G3*4.33</f>
        <v>519.6</v>
      </c>
      <c r="I3" s="7">
        <f t="shared" ref="I3:I29" si="0">H3*D3*B3/1000</f>
        <v>2078.4</v>
      </c>
      <c r="J3" s="7">
        <f>I3*'Kortlagt elforbrug'!$C$21</f>
        <v>3221.5200000000004</v>
      </c>
      <c r="K3" s="7"/>
    </row>
    <row r="4" spans="1:11" x14ac:dyDescent="0.25">
      <c r="A4" s="6"/>
      <c r="B4" s="6"/>
      <c r="C4" s="6"/>
      <c r="D4" s="6"/>
      <c r="E4" s="6"/>
      <c r="F4" s="6"/>
      <c r="G4" s="6"/>
      <c r="H4" s="7">
        <f t="shared" ref="H4:H29" si="1">E4*F4*G4*4.33</f>
        <v>0</v>
      </c>
      <c r="I4" s="7">
        <f t="shared" si="0"/>
        <v>0</v>
      </c>
      <c r="J4" s="7">
        <f>I4*'Kortlagt elforbrug'!$C$21</f>
        <v>0</v>
      </c>
      <c r="K4" s="7"/>
    </row>
    <row r="5" spans="1:11" x14ac:dyDescent="0.25">
      <c r="A5" s="6"/>
      <c r="B5" s="6"/>
      <c r="C5" s="6"/>
      <c r="D5" s="6"/>
      <c r="E5" s="6"/>
      <c r="F5" s="6"/>
      <c r="G5" s="6"/>
      <c r="H5" s="7">
        <f t="shared" si="1"/>
        <v>0</v>
      </c>
      <c r="I5" s="7">
        <f t="shared" si="0"/>
        <v>0</v>
      </c>
      <c r="J5" s="7">
        <f>I5*'Kortlagt elforbrug'!$C$21</f>
        <v>0</v>
      </c>
      <c r="K5" s="7"/>
    </row>
    <row r="6" spans="1:11" x14ac:dyDescent="0.25">
      <c r="A6" s="6"/>
      <c r="B6" s="6"/>
      <c r="C6" s="6"/>
      <c r="D6" s="6"/>
      <c r="E6" s="6"/>
      <c r="F6" s="6"/>
      <c r="G6" s="6"/>
      <c r="H6" s="7">
        <f t="shared" si="1"/>
        <v>0</v>
      </c>
      <c r="I6" s="7">
        <f t="shared" si="0"/>
        <v>0</v>
      </c>
      <c r="J6" s="7">
        <f>I6*'Kortlagt elforbrug'!$C$21</f>
        <v>0</v>
      </c>
      <c r="K6" s="7"/>
    </row>
    <row r="7" spans="1:11" x14ac:dyDescent="0.25">
      <c r="A7" s="6"/>
      <c r="B7" s="6"/>
      <c r="C7" s="6"/>
      <c r="D7" s="6"/>
      <c r="E7" s="6"/>
      <c r="F7" s="6"/>
      <c r="G7" s="6"/>
      <c r="H7" s="7">
        <f t="shared" si="1"/>
        <v>0</v>
      </c>
      <c r="I7" s="7">
        <f t="shared" si="0"/>
        <v>0</v>
      </c>
      <c r="J7" s="7">
        <f>I7*'Kortlagt elforbrug'!$C$21</f>
        <v>0</v>
      </c>
      <c r="K7" s="7"/>
    </row>
    <row r="8" spans="1:11" x14ac:dyDescent="0.25">
      <c r="A8" s="6"/>
      <c r="B8" s="6"/>
      <c r="C8" s="6"/>
      <c r="D8" s="6"/>
      <c r="E8" s="6"/>
      <c r="F8" s="6"/>
      <c r="G8" s="6"/>
      <c r="H8" s="7">
        <f t="shared" si="1"/>
        <v>0</v>
      </c>
      <c r="I8" s="7">
        <f t="shared" si="0"/>
        <v>0</v>
      </c>
      <c r="J8" s="7">
        <f>I8*'Kortlagt elforbrug'!$C$21</f>
        <v>0</v>
      </c>
      <c r="K8" s="7"/>
    </row>
    <row r="9" spans="1:11" x14ac:dyDescent="0.25">
      <c r="A9" s="6"/>
      <c r="B9" s="6"/>
      <c r="C9" s="6"/>
      <c r="D9" s="6"/>
      <c r="E9" s="6"/>
      <c r="F9" s="6"/>
      <c r="G9" s="6"/>
      <c r="H9" s="7">
        <f t="shared" si="1"/>
        <v>0</v>
      </c>
      <c r="I9" s="7">
        <f t="shared" si="0"/>
        <v>0</v>
      </c>
      <c r="J9" s="7">
        <f>I9*'Kortlagt elforbrug'!$C$21</f>
        <v>0</v>
      </c>
      <c r="K9" s="7"/>
    </row>
    <row r="10" spans="1:11" x14ac:dyDescent="0.25">
      <c r="A10" s="6"/>
      <c r="B10" s="6"/>
      <c r="C10" s="6"/>
      <c r="D10" s="6"/>
      <c r="E10" s="6"/>
      <c r="F10" s="6"/>
      <c r="G10" s="6"/>
      <c r="H10" s="7">
        <f t="shared" si="1"/>
        <v>0</v>
      </c>
      <c r="I10" s="7">
        <f t="shared" si="0"/>
        <v>0</v>
      </c>
      <c r="J10" s="7">
        <f>I10*'Kortlagt elforbrug'!$C$21</f>
        <v>0</v>
      </c>
      <c r="K10" s="7"/>
    </row>
    <row r="11" spans="1:11" x14ac:dyDescent="0.25">
      <c r="A11" s="6"/>
      <c r="B11" s="6"/>
      <c r="C11" s="6"/>
      <c r="D11" s="6"/>
      <c r="E11" s="6"/>
      <c r="F11" s="6"/>
      <c r="G11" s="6"/>
      <c r="H11" s="7">
        <f t="shared" si="1"/>
        <v>0</v>
      </c>
      <c r="I11" s="7">
        <f t="shared" si="0"/>
        <v>0</v>
      </c>
      <c r="J11" s="7">
        <f>I11*'Kortlagt elforbrug'!$C$21</f>
        <v>0</v>
      </c>
      <c r="K11" s="7"/>
    </row>
    <row r="12" spans="1:11" x14ac:dyDescent="0.25">
      <c r="A12" s="6"/>
      <c r="B12" s="6"/>
      <c r="C12" s="6"/>
      <c r="D12" s="6"/>
      <c r="E12" s="6"/>
      <c r="F12" s="6"/>
      <c r="G12" s="6"/>
      <c r="H12" s="7">
        <f t="shared" si="1"/>
        <v>0</v>
      </c>
      <c r="I12" s="7">
        <f t="shared" si="0"/>
        <v>0</v>
      </c>
      <c r="J12" s="7">
        <f>I12*'Kortlagt elforbrug'!$C$21</f>
        <v>0</v>
      </c>
      <c r="K12" s="7"/>
    </row>
    <row r="13" spans="1:11" x14ac:dyDescent="0.25">
      <c r="A13" s="6"/>
      <c r="B13" s="6"/>
      <c r="C13" s="6"/>
      <c r="D13" s="6"/>
      <c r="E13" s="6"/>
      <c r="F13" s="6"/>
      <c r="G13" s="6"/>
      <c r="H13" s="7">
        <f t="shared" si="1"/>
        <v>0</v>
      </c>
      <c r="I13" s="7">
        <f t="shared" si="0"/>
        <v>0</v>
      </c>
      <c r="J13" s="7">
        <f>I13*'Kortlagt elforbrug'!$C$21</f>
        <v>0</v>
      </c>
      <c r="K13" s="7"/>
    </row>
    <row r="14" spans="1:11" x14ac:dyDescent="0.25">
      <c r="A14" s="6"/>
      <c r="B14" s="6"/>
      <c r="C14" s="6"/>
      <c r="D14" s="6"/>
      <c r="E14" s="6"/>
      <c r="F14" s="6"/>
      <c r="G14" s="6"/>
      <c r="H14" s="7">
        <f t="shared" si="1"/>
        <v>0</v>
      </c>
      <c r="I14" s="7">
        <f t="shared" si="0"/>
        <v>0</v>
      </c>
      <c r="J14" s="7">
        <f>I14*'Kortlagt elforbrug'!$C$21</f>
        <v>0</v>
      </c>
      <c r="K14" s="7"/>
    </row>
    <row r="15" spans="1:11" x14ac:dyDescent="0.25">
      <c r="A15" s="6"/>
      <c r="B15" s="6"/>
      <c r="C15" s="6"/>
      <c r="D15" s="6"/>
      <c r="E15" s="6"/>
      <c r="F15" s="6"/>
      <c r="G15" s="6"/>
      <c r="H15" s="7">
        <f t="shared" si="1"/>
        <v>0</v>
      </c>
      <c r="I15" s="7">
        <f t="shared" si="0"/>
        <v>0</v>
      </c>
      <c r="J15" s="7">
        <f>I15*'Kortlagt elforbrug'!$C$21</f>
        <v>0</v>
      </c>
      <c r="K15" s="7"/>
    </row>
    <row r="16" spans="1:11" x14ac:dyDescent="0.25">
      <c r="A16" s="6"/>
      <c r="B16" s="6"/>
      <c r="C16" s="6"/>
      <c r="D16" s="6"/>
      <c r="E16" s="6"/>
      <c r="F16" s="6"/>
      <c r="G16" s="6"/>
      <c r="H16" s="7">
        <f t="shared" si="1"/>
        <v>0</v>
      </c>
      <c r="I16" s="7">
        <f t="shared" si="0"/>
        <v>0</v>
      </c>
      <c r="J16" s="7">
        <f>I16*'Kortlagt elforbrug'!$C$21</f>
        <v>0</v>
      </c>
      <c r="K16" s="7"/>
    </row>
    <row r="17" spans="1:11" x14ac:dyDescent="0.25">
      <c r="A17" s="6"/>
      <c r="B17" s="6"/>
      <c r="C17" s="6"/>
      <c r="D17" s="6"/>
      <c r="E17" s="6"/>
      <c r="F17" s="6"/>
      <c r="G17" s="6"/>
      <c r="H17" s="7">
        <f t="shared" si="1"/>
        <v>0</v>
      </c>
      <c r="I17" s="7">
        <f t="shared" si="0"/>
        <v>0</v>
      </c>
      <c r="J17" s="7">
        <f>I17*'Kortlagt elforbrug'!$C$21</f>
        <v>0</v>
      </c>
      <c r="K17" s="7"/>
    </row>
    <row r="18" spans="1:11" x14ac:dyDescent="0.25">
      <c r="A18" s="6"/>
      <c r="B18" s="6"/>
      <c r="C18" s="6"/>
      <c r="D18" s="6"/>
      <c r="E18" s="6"/>
      <c r="F18" s="6"/>
      <c r="G18" s="6"/>
      <c r="H18" s="7">
        <f t="shared" si="1"/>
        <v>0</v>
      </c>
      <c r="I18" s="7">
        <f t="shared" si="0"/>
        <v>0</v>
      </c>
      <c r="J18" s="7">
        <f>I18*'Kortlagt elforbrug'!$C$21</f>
        <v>0</v>
      </c>
      <c r="K18" s="7"/>
    </row>
    <row r="19" spans="1:11" x14ac:dyDescent="0.25">
      <c r="A19" s="6"/>
      <c r="B19" s="6"/>
      <c r="C19" s="6"/>
      <c r="D19" s="6"/>
      <c r="E19" s="6"/>
      <c r="F19" s="6"/>
      <c r="G19" s="6"/>
      <c r="H19" s="7">
        <f t="shared" si="1"/>
        <v>0</v>
      </c>
      <c r="I19" s="7">
        <f t="shared" si="0"/>
        <v>0</v>
      </c>
      <c r="J19" s="7">
        <f>I19*'Kortlagt elforbrug'!$C$21</f>
        <v>0</v>
      </c>
      <c r="K19" s="7"/>
    </row>
    <row r="20" spans="1:11" x14ac:dyDescent="0.25">
      <c r="A20" s="6"/>
      <c r="B20" s="6"/>
      <c r="C20" s="6"/>
      <c r="D20" s="6"/>
      <c r="E20" s="6"/>
      <c r="F20" s="6"/>
      <c r="G20" s="6"/>
      <c r="H20" s="7">
        <f t="shared" si="1"/>
        <v>0</v>
      </c>
      <c r="I20" s="7">
        <f t="shared" si="0"/>
        <v>0</v>
      </c>
      <c r="J20" s="7">
        <f>I20*'Kortlagt elforbrug'!$C$21</f>
        <v>0</v>
      </c>
      <c r="K20" s="7"/>
    </row>
    <row r="21" spans="1:11" x14ac:dyDescent="0.25">
      <c r="A21" s="6"/>
      <c r="B21" s="6"/>
      <c r="C21" s="6"/>
      <c r="D21" s="6"/>
      <c r="E21" s="6"/>
      <c r="F21" s="6"/>
      <c r="G21" s="6"/>
      <c r="H21" s="7">
        <f t="shared" si="1"/>
        <v>0</v>
      </c>
      <c r="I21" s="7">
        <f t="shared" si="0"/>
        <v>0</v>
      </c>
      <c r="J21" s="7">
        <f>I21*'Kortlagt elforbrug'!$C$21</f>
        <v>0</v>
      </c>
      <c r="K21" s="7"/>
    </row>
    <row r="22" spans="1:11" x14ac:dyDescent="0.25">
      <c r="A22" s="6"/>
      <c r="B22" s="6"/>
      <c r="C22" s="6"/>
      <c r="D22" s="6"/>
      <c r="E22" s="6"/>
      <c r="F22" s="6"/>
      <c r="G22" s="6"/>
      <c r="H22" s="7">
        <f t="shared" si="1"/>
        <v>0</v>
      </c>
      <c r="I22" s="7">
        <f t="shared" si="0"/>
        <v>0</v>
      </c>
      <c r="J22" s="7">
        <f>I22*'Kortlagt elforbrug'!$C$21</f>
        <v>0</v>
      </c>
      <c r="K22" s="7"/>
    </row>
    <row r="23" spans="1:11" x14ac:dyDescent="0.25">
      <c r="A23" s="6"/>
      <c r="B23" s="6"/>
      <c r="C23" s="6"/>
      <c r="D23" s="6"/>
      <c r="E23" s="6"/>
      <c r="F23" s="6"/>
      <c r="G23" s="6"/>
      <c r="H23" s="7">
        <f t="shared" si="1"/>
        <v>0</v>
      </c>
      <c r="I23" s="7">
        <f t="shared" si="0"/>
        <v>0</v>
      </c>
      <c r="J23" s="7">
        <f>I23*'Kortlagt elforbrug'!$C$21</f>
        <v>0</v>
      </c>
      <c r="K23" s="7"/>
    </row>
    <row r="24" spans="1:11" x14ac:dyDescent="0.25">
      <c r="A24" s="6"/>
      <c r="B24" s="6"/>
      <c r="C24" s="6"/>
      <c r="D24" s="6"/>
      <c r="E24" s="6"/>
      <c r="F24" s="6"/>
      <c r="G24" s="6"/>
      <c r="H24" s="7">
        <f t="shared" si="1"/>
        <v>0</v>
      </c>
      <c r="I24" s="7">
        <f t="shared" si="0"/>
        <v>0</v>
      </c>
      <c r="J24" s="7">
        <f>I24*'Kortlagt elforbrug'!$C$21</f>
        <v>0</v>
      </c>
      <c r="K24" s="7"/>
    </row>
    <row r="25" spans="1:11" x14ac:dyDescent="0.25">
      <c r="A25" s="6"/>
      <c r="B25" s="6"/>
      <c r="C25" s="6"/>
      <c r="D25" s="6"/>
      <c r="E25" s="6"/>
      <c r="F25" s="6"/>
      <c r="G25" s="6"/>
      <c r="H25" s="7">
        <f t="shared" si="1"/>
        <v>0</v>
      </c>
      <c r="I25" s="7">
        <f t="shared" si="0"/>
        <v>0</v>
      </c>
      <c r="J25" s="7">
        <f>I25*'Kortlagt elforbrug'!$C$21</f>
        <v>0</v>
      </c>
      <c r="K25" s="7"/>
    </row>
    <row r="26" spans="1:11" x14ac:dyDescent="0.25">
      <c r="A26" s="6"/>
      <c r="B26" s="6"/>
      <c r="C26" s="6"/>
      <c r="D26" s="6"/>
      <c r="E26" s="6"/>
      <c r="F26" s="6"/>
      <c r="G26" s="6"/>
      <c r="H26" s="7">
        <f t="shared" si="1"/>
        <v>0</v>
      </c>
      <c r="I26" s="7">
        <f t="shared" si="0"/>
        <v>0</v>
      </c>
      <c r="J26" s="7">
        <f>I26*'Kortlagt elforbrug'!$C$21</f>
        <v>0</v>
      </c>
      <c r="K26" s="7"/>
    </row>
    <row r="27" spans="1:11" x14ac:dyDescent="0.25">
      <c r="A27" s="6"/>
      <c r="B27" s="6"/>
      <c r="C27" s="6"/>
      <c r="D27" s="6"/>
      <c r="E27" s="6"/>
      <c r="F27" s="6"/>
      <c r="G27" s="6"/>
      <c r="H27" s="7">
        <f t="shared" si="1"/>
        <v>0</v>
      </c>
      <c r="I27" s="7">
        <f t="shared" si="0"/>
        <v>0</v>
      </c>
      <c r="J27" s="7">
        <f>I27*'Kortlagt elforbrug'!$C$21</f>
        <v>0</v>
      </c>
      <c r="K27" s="7"/>
    </row>
    <row r="28" spans="1:11" x14ac:dyDescent="0.25">
      <c r="A28" s="6"/>
      <c r="B28" s="6"/>
      <c r="C28" s="6"/>
      <c r="D28" s="6"/>
      <c r="E28" s="6"/>
      <c r="F28" s="6"/>
      <c r="G28" s="6"/>
      <c r="H28" s="7">
        <f t="shared" si="1"/>
        <v>0</v>
      </c>
      <c r="I28" s="7">
        <f t="shared" si="0"/>
        <v>0</v>
      </c>
      <c r="J28" s="7">
        <f>I28*'Kortlagt elforbrug'!$C$21</f>
        <v>0</v>
      </c>
      <c r="K28" s="7"/>
    </row>
    <row r="29" spans="1:11" ht="15.75" thickBot="1" x14ac:dyDescent="0.3">
      <c r="A29" s="11"/>
      <c r="B29" s="6"/>
      <c r="C29" s="6"/>
      <c r="D29" s="6"/>
      <c r="E29" s="6"/>
      <c r="F29" s="6"/>
      <c r="G29" s="6"/>
      <c r="H29" s="7">
        <f t="shared" si="1"/>
        <v>0</v>
      </c>
      <c r="I29" s="8">
        <f t="shared" si="0"/>
        <v>0</v>
      </c>
      <c r="J29" s="8">
        <f>I29*'Kortlagt elforbrug'!$C$21</f>
        <v>0</v>
      </c>
      <c r="K29" s="7"/>
    </row>
    <row r="30" spans="1:11" ht="15.75" thickBot="1" x14ac:dyDescent="0.3">
      <c r="A30" s="12" t="s">
        <v>14</v>
      </c>
      <c r="I30" s="9">
        <f>SUM(I3:I29)</f>
        <v>2078.4</v>
      </c>
      <c r="J30" s="10">
        <f>SUM(J3:J29)</f>
        <v>3221.5200000000004</v>
      </c>
    </row>
    <row r="34" spans="13:13" x14ac:dyDescent="0.25">
      <c r="M34" s="2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  <headerFooter>
    <oddHeader>&amp;L&amp;F&amp;C&amp;A</oddHeader>
    <oddFooter>&amp;LUdarbejdet af Dansk Standard&amp;C&amp;D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selection activeCell="L12" sqref="L12"/>
    </sheetView>
  </sheetViews>
  <sheetFormatPr defaultRowHeight="15" x14ac:dyDescent="0.25"/>
  <cols>
    <col min="1" max="1" width="14.85546875" customWidth="1"/>
    <col min="2" max="2" width="6.140625" customWidth="1"/>
    <col min="3" max="3" width="15" bestFit="1" customWidth="1"/>
    <col min="5" max="5" width="12.85546875" customWidth="1"/>
    <col min="6" max="6" width="11.5703125" customWidth="1"/>
    <col min="7" max="7" width="13.42578125" customWidth="1"/>
    <col min="8" max="8" width="10" customWidth="1"/>
    <col min="9" max="9" width="14.42578125" customWidth="1"/>
    <col min="10" max="10" width="14.5703125" customWidth="1"/>
    <col min="11" max="11" width="20.5703125" customWidth="1"/>
    <col min="12" max="12" width="29.85546875" bestFit="1" customWidth="1"/>
  </cols>
  <sheetData>
    <row r="1" spans="1:11" x14ac:dyDescent="0.25">
      <c r="A1" s="3" t="s">
        <v>10</v>
      </c>
      <c r="B1" s="3"/>
    </row>
    <row r="2" spans="1:11" s="1" customFormat="1" ht="33.75" customHeight="1" x14ac:dyDescent="0.25">
      <c r="A2" s="4" t="s">
        <v>2</v>
      </c>
      <c r="B2" s="4" t="s">
        <v>8</v>
      </c>
      <c r="C2" s="4" t="s">
        <v>11</v>
      </c>
      <c r="D2" s="4" t="s">
        <v>3</v>
      </c>
      <c r="E2" s="5" t="s">
        <v>4</v>
      </c>
      <c r="F2" s="5" t="s">
        <v>9</v>
      </c>
      <c r="G2" s="5" t="s">
        <v>34</v>
      </c>
      <c r="H2" s="5" t="s">
        <v>5</v>
      </c>
      <c r="I2" s="5" t="s">
        <v>6</v>
      </c>
      <c r="J2" s="5" t="s">
        <v>7</v>
      </c>
      <c r="K2" s="4" t="s">
        <v>40</v>
      </c>
    </row>
    <row r="3" spans="1:11" x14ac:dyDescent="0.25">
      <c r="A3" s="6" t="s">
        <v>41</v>
      </c>
      <c r="B3" s="6">
        <v>2</v>
      </c>
      <c r="C3" s="6" t="s">
        <v>37</v>
      </c>
      <c r="D3" s="6">
        <v>200</v>
      </c>
      <c r="E3" s="6">
        <v>12</v>
      </c>
      <c r="F3" s="6">
        <v>7</v>
      </c>
      <c r="G3" s="6">
        <v>12</v>
      </c>
      <c r="H3" s="7">
        <f>E3*F3*G3*4.33</f>
        <v>4364.6400000000003</v>
      </c>
      <c r="I3" s="7">
        <f t="shared" ref="I3:I29" si="0">H3*D3*B3/1000</f>
        <v>1745.8560000000002</v>
      </c>
      <c r="J3" s="7">
        <f>I3*'Kortlagt elforbrug'!$C$21</f>
        <v>2706.0768000000003</v>
      </c>
      <c r="K3" s="7"/>
    </row>
    <row r="4" spans="1:11" x14ac:dyDescent="0.25">
      <c r="A4" s="6"/>
      <c r="B4" s="6"/>
      <c r="C4" s="6"/>
      <c r="D4" s="6"/>
      <c r="E4" s="6"/>
      <c r="F4" s="6"/>
      <c r="G4" s="6"/>
      <c r="H4" s="7">
        <f t="shared" ref="H4:H29" si="1">E4*F4*G4*4.33</f>
        <v>0</v>
      </c>
      <c r="I4" s="7">
        <f t="shared" si="0"/>
        <v>0</v>
      </c>
      <c r="J4" s="7">
        <f>I4*'Kortlagt elforbrug'!$C$21</f>
        <v>0</v>
      </c>
      <c r="K4" s="7"/>
    </row>
    <row r="5" spans="1:11" x14ac:dyDescent="0.25">
      <c r="A5" s="6"/>
      <c r="B5" s="6"/>
      <c r="C5" s="6"/>
      <c r="D5" s="6"/>
      <c r="E5" s="6"/>
      <c r="F5" s="6"/>
      <c r="G5" s="6"/>
      <c r="H5" s="7">
        <f t="shared" si="1"/>
        <v>0</v>
      </c>
      <c r="I5" s="7">
        <f t="shared" si="0"/>
        <v>0</v>
      </c>
      <c r="J5" s="7">
        <f>I5*'Kortlagt elforbrug'!$C$21</f>
        <v>0</v>
      </c>
      <c r="K5" s="7"/>
    </row>
    <row r="6" spans="1:11" x14ac:dyDescent="0.25">
      <c r="A6" s="6"/>
      <c r="B6" s="6"/>
      <c r="C6" s="6"/>
      <c r="D6" s="6"/>
      <c r="E6" s="6"/>
      <c r="F6" s="6"/>
      <c r="G6" s="6"/>
      <c r="H6" s="7">
        <f t="shared" si="1"/>
        <v>0</v>
      </c>
      <c r="I6" s="7">
        <f t="shared" si="0"/>
        <v>0</v>
      </c>
      <c r="J6" s="7">
        <f>I6*'Kortlagt elforbrug'!$C$21</f>
        <v>0</v>
      </c>
      <c r="K6" s="7"/>
    </row>
    <row r="7" spans="1:11" x14ac:dyDescent="0.25">
      <c r="A7" s="6"/>
      <c r="B7" s="6"/>
      <c r="C7" s="6"/>
      <c r="D7" s="6"/>
      <c r="E7" s="6"/>
      <c r="F7" s="6"/>
      <c r="G7" s="6"/>
      <c r="H7" s="7">
        <f t="shared" si="1"/>
        <v>0</v>
      </c>
      <c r="I7" s="7">
        <f t="shared" si="0"/>
        <v>0</v>
      </c>
      <c r="J7" s="7">
        <f>I7*'Kortlagt elforbrug'!$C$21</f>
        <v>0</v>
      </c>
      <c r="K7" s="7"/>
    </row>
    <row r="8" spans="1:11" x14ac:dyDescent="0.25">
      <c r="A8" s="6"/>
      <c r="B8" s="6"/>
      <c r="C8" s="6"/>
      <c r="D8" s="6"/>
      <c r="E8" s="6"/>
      <c r="F8" s="6"/>
      <c r="G8" s="6"/>
      <c r="H8" s="7">
        <f t="shared" si="1"/>
        <v>0</v>
      </c>
      <c r="I8" s="7">
        <f t="shared" si="0"/>
        <v>0</v>
      </c>
      <c r="J8" s="7">
        <f>I8*'Kortlagt elforbrug'!$C$21</f>
        <v>0</v>
      </c>
      <c r="K8" s="7"/>
    </row>
    <row r="9" spans="1:11" x14ac:dyDescent="0.25">
      <c r="A9" s="6"/>
      <c r="B9" s="6"/>
      <c r="C9" s="6"/>
      <c r="D9" s="6"/>
      <c r="E9" s="6"/>
      <c r="F9" s="6"/>
      <c r="G9" s="6"/>
      <c r="H9" s="7">
        <f t="shared" si="1"/>
        <v>0</v>
      </c>
      <c r="I9" s="7">
        <f t="shared" si="0"/>
        <v>0</v>
      </c>
      <c r="J9" s="7">
        <f>I9*'Kortlagt elforbrug'!$C$21</f>
        <v>0</v>
      </c>
      <c r="K9" s="7"/>
    </row>
    <row r="10" spans="1:11" x14ac:dyDescent="0.25">
      <c r="A10" s="6"/>
      <c r="B10" s="6"/>
      <c r="C10" s="6"/>
      <c r="D10" s="6"/>
      <c r="E10" s="6"/>
      <c r="F10" s="6"/>
      <c r="G10" s="6"/>
      <c r="H10" s="7">
        <f t="shared" si="1"/>
        <v>0</v>
      </c>
      <c r="I10" s="7">
        <f t="shared" si="0"/>
        <v>0</v>
      </c>
      <c r="J10" s="7">
        <f>I10*'Kortlagt elforbrug'!$C$21</f>
        <v>0</v>
      </c>
      <c r="K10" s="7"/>
    </row>
    <row r="11" spans="1:11" x14ac:dyDescent="0.25">
      <c r="A11" s="6"/>
      <c r="B11" s="6"/>
      <c r="C11" s="6"/>
      <c r="D11" s="6"/>
      <c r="E11" s="6"/>
      <c r="F11" s="6"/>
      <c r="G11" s="6"/>
      <c r="H11" s="7">
        <f t="shared" si="1"/>
        <v>0</v>
      </c>
      <c r="I11" s="7">
        <f t="shared" si="0"/>
        <v>0</v>
      </c>
      <c r="J11" s="7">
        <f>I11*'Kortlagt elforbrug'!$C$21</f>
        <v>0</v>
      </c>
      <c r="K11" s="7"/>
    </row>
    <row r="12" spans="1:11" x14ac:dyDescent="0.25">
      <c r="A12" s="6"/>
      <c r="B12" s="6"/>
      <c r="C12" s="6"/>
      <c r="D12" s="6"/>
      <c r="E12" s="6"/>
      <c r="F12" s="6"/>
      <c r="G12" s="6"/>
      <c r="H12" s="7">
        <f t="shared" si="1"/>
        <v>0</v>
      </c>
      <c r="I12" s="7">
        <f t="shared" si="0"/>
        <v>0</v>
      </c>
      <c r="J12" s="7">
        <f>I12*'Kortlagt elforbrug'!$C$21</f>
        <v>0</v>
      </c>
      <c r="K12" s="7"/>
    </row>
    <row r="13" spans="1:11" x14ac:dyDescent="0.25">
      <c r="A13" s="6"/>
      <c r="B13" s="6"/>
      <c r="C13" s="6"/>
      <c r="D13" s="6"/>
      <c r="E13" s="6"/>
      <c r="F13" s="6"/>
      <c r="G13" s="6"/>
      <c r="H13" s="7">
        <f t="shared" si="1"/>
        <v>0</v>
      </c>
      <c r="I13" s="7">
        <f t="shared" si="0"/>
        <v>0</v>
      </c>
      <c r="J13" s="7">
        <f>I13*'Kortlagt elforbrug'!$C$21</f>
        <v>0</v>
      </c>
      <c r="K13" s="7"/>
    </row>
    <row r="14" spans="1:11" x14ac:dyDescent="0.25">
      <c r="A14" s="6"/>
      <c r="B14" s="6"/>
      <c r="C14" s="6"/>
      <c r="D14" s="6"/>
      <c r="E14" s="6"/>
      <c r="F14" s="6"/>
      <c r="G14" s="6"/>
      <c r="H14" s="7">
        <f t="shared" si="1"/>
        <v>0</v>
      </c>
      <c r="I14" s="7">
        <f t="shared" si="0"/>
        <v>0</v>
      </c>
      <c r="J14" s="7">
        <f>I14*'Kortlagt elforbrug'!$C$21</f>
        <v>0</v>
      </c>
      <c r="K14" s="7"/>
    </row>
    <row r="15" spans="1:11" x14ac:dyDescent="0.25">
      <c r="A15" s="6"/>
      <c r="B15" s="6"/>
      <c r="C15" s="6"/>
      <c r="D15" s="6"/>
      <c r="E15" s="6"/>
      <c r="F15" s="6"/>
      <c r="G15" s="6"/>
      <c r="H15" s="7">
        <f t="shared" si="1"/>
        <v>0</v>
      </c>
      <c r="I15" s="7">
        <f t="shared" si="0"/>
        <v>0</v>
      </c>
      <c r="J15" s="7">
        <f>I15*'Kortlagt elforbrug'!$C$21</f>
        <v>0</v>
      </c>
      <c r="K15" s="7"/>
    </row>
    <row r="16" spans="1:11" x14ac:dyDescent="0.25">
      <c r="A16" s="6"/>
      <c r="B16" s="6"/>
      <c r="C16" s="6"/>
      <c r="D16" s="6"/>
      <c r="E16" s="6"/>
      <c r="F16" s="6"/>
      <c r="G16" s="6"/>
      <c r="H16" s="7">
        <f t="shared" si="1"/>
        <v>0</v>
      </c>
      <c r="I16" s="7">
        <f t="shared" si="0"/>
        <v>0</v>
      </c>
      <c r="J16" s="7">
        <f>I16*'Kortlagt elforbrug'!$C$21</f>
        <v>0</v>
      </c>
      <c r="K16" s="7"/>
    </row>
    <row r="17" spans="1:11" x14ac:dyDescent="0.25">
      <c r="A17" s="6"/>
      <c r="B17" s="6"/>
      <c r="C17" s="6"/>
      <c r="D17" s="6"/>
      <c r="E17" s="6"/>
      <c r="F17" s="6"/>
      <c r="G17" s="6"/>
      <c r="H17" s="7">
        <f t="shared" si="1"/>
        <v>0</v>
      </c>
      <c r="I17" s="7">
        <f t="shared" si="0"/>
        <v>0</v>
      </c>
      <c r="J17" s="7">
        <f>I17*'Kortlagt elforbrug'!$C$21</f>
        <v>0</v>
      </c>
      <c r="K17" s="7"/>
    </row>
    <row r="18" spans="1:11" x14ac:dyDescent="0.25">
      <c r="A18" s="6"/>
      <c r="B18" s="6"/>
      <c r="C18" s="6"/>
      <c r="D18" s="6"/>
      <c r="E18" s="6"/>
      <c r="F18" s="6"/>
      <c r="G18" s="6"/>
      <c r="H18" s="7">
        <f t="shared" si="1"/>
        <v>0</v>
      </c>
      <c r="I18" s="7">
        <f t="shared" si="0"/>
        <v>0</v>
      </c>
      <c r="J18" s="7">
        <f>I18*'Kortlagt elforbrug'!$C$21</f>
        <v>0</v>
      </c>
      <c r="K18" s="7"/>
    </row>
    <row r="19" spans="1:11" x14ac:dyDescent="0.25">
      <c r="A19" s="6"/>
      <c r="B19" s="6"/>
      <c r="C19" s="6"/>
      <c r="D19" s="6"/>
      <c r="E19" s="6"/>
      <c r="F19" s="6"/>
      <c r="G19" s="6"/>
      <c r="H19" s="7">
        <f t="shared" si="1"/>
        <v>0</v>
      </c>
      <c r="I19" s="7">
        <f t="shared" si="0"/>
        <v>0</v>
      </c>
      <c r="J19" s="7">
        <f>I19*'Kortlagt elforbrug'!$C$21</f>
        <v>0</v>
      </c>
      <c r="K19" s="7"/>
    </row>
    <row r="20" spans="1:11" x14ac:dyDescent="0.25">
      <c r="A20" s="6"/>
      <c r="B20" s="6"/>
      <c r="C20" s="6"/>
      <c r="D20" s="6"/>
      <c r="E20" s="6"/>
      <c r="F20" s="6"/>
      <c r="G20" s="6"/>
      <c r="H20" s="7">
        <f t="shared" si="1"/>
        <v>0</v>
      </c>
      <c r="I20" s="7">
        <f t="shared" si="0"/>
        <v>0</v>
      </c>
      <c r="J20" s="7">
        <f>I20*'Kortlagt elforbrug'!$C$21</f>
        <v>0</v>
      </c>
      <c r="K20" s="7"/>
    </row>
    <row r="21" spans="1:11" x14ac:dyDescent="0.25">
      <c r="A21" s="6"/>
      <c r="B21" s="6"/>
      <c r="C21" s="6"/>
      <c r="D21" s="6"/>
      <c r="E21" s="6"/>
      <c r="F21" s="6"/>
      <c r="G21" s="6"/>
      <c r="H21" s="7">
        <f t="shared" si="1"/>
        <v>0</v>
      </c>
      <c r="I21" s="7">
        <f t="shared" si="0"/>
        <v>0</v>
      </c>
      <c r="J21" s="7">
        <f>I21*'Kortlagt elforbrug'!$C$21</f>
        <v>0</v>
      </c>
      <c r="K21" s="7"/>
    </row>
    <row r="22" spans="1:11" x14ac:dyDescent="0.25">
      <c r="A22" s="6"/>
      <c r="B22" s="6"/>
      <c r="C22" s="6"/>
      <c r="D22" s="6"/>
      <c r="E22" s="6"/>
      <c r="F22" s="6"/>
      <c r="G22" s="6"/>
      <c r="H22" s="7">
        <f t="shared" si="1"/>
        <v>0</v>
      </c>
      <c r="I22" s="7">
        <f t="shared" si="0"/>
        <v>0</v>
      </c>
      <c r="J22" s="7">
        <f>I22*'Kortlagt elforbrug'!$C$21</f>
        <v>0</v>
      </c>
      <c r="K22" s="7"/>
    </row>
    <row r="23" spans="1:11" x14ac:dyDescent="0.25">
      <c r="A23" s="6"/>
      <c r="B23" s="6"/>
      <c r="C23" s="6"/>
      <c r="D23" s="6"/>
      <c r="E23" s="6"/>
      <c r="F23" s="6"/>
      <c r="G23" s="6"/>
      <c r="H23" s="7">
        <f t="shared" si="1"/>
        <v>0</v>
      </c>
      <c r="I23" s="7">
        <f t="shared" si="0"/>
        <v>0</v>
      </c>
      <c r="J23" s="7">
        <f>I23*'Kortlagt elforbrug'!$C$21</f>
        <v>0</v>
      </c>
      <c r="K23" s="7"/>
    </row>
    <row r="24" spans="1:11" x14ac:dyDescent="0.25">
      <c r="A24" s="6"/>
      <c r="B24" s="6"/>
      <c r="C24" s="6"/>
      <c r="D24" s="6"/>
      <c r="E24" s="6"/>
      <c r="F24" s="6"/>
      <c r="G24" s="6"/>
      <c r="H24" s="7">
        <f t="shared" si="1"/>
        <v>0</v>
      </c>
      <c r="I24" s="7">
        <f t="shared" si="0"/>
        <v>0</v>
      </c>
      <c r="J24" s="7">
        <f>I24*'Kortlagt elforbrug'!$C$21</f>
        <v>0</v>
      </c>
      <c r="K24" s="7"/>
    </row>
    <row r="25" spans="1:11" x14ac:dyDescent="0.25">
      <c r="A25" s="6"/>
      <c r="B25" s="6"/>
      <c r="C25" s="6"/>
      <c r="D25" s="6"/>
      <c r="E25" s="6"/>
      <c r="F25" s="6"/>
      <c r="G25" s="6"/>
      <c r="H25" s="7">
        <f t="shared" si="1"/>
        <v>0</v>
      </c>
      <c r="I25" s="7">
        <f t="shared" si="0"/>
        <v>0</v>
      </c>
      <c r="J25" s="7">
        <f>I25*'Kortlagt elforbrug'!$C$21</f>
        <v>0</v>
      </c>
      <c r="K25" s="7"/>
    </row>
    <row r="26" spans="1:11" x14ac:dyDescent="0.25">
      <c r="A26" s="6"/>
      <c r="B26" s="6"/>
      <c r="C26" s="6"/>
      <c r="D26" s="6"/>
      <c r="E26" s="6"/>
      <c r="F26" s="6"/>
      <c r="G26" s="6"/>
      <c r="H26" s="7">
        <f t="shared" si="1"/>
        <v>0</v>
      </c>
      <c r="I26" s="7">
        <f t="shared" si="0"/>
        <v>0</v>
      </c>
      <c r="J26" s="7">
        <f>I26*'Kortlagt elforbrug'!$C$21</f>
        <v>0</v>
      </c>
      <c r="K26" s="7"/>
    </row>
    <row r="27" spans="1:11" x14ac:dyDescent="0.25">
      <c r="A27" s="6"/>
      <c r="B27" s="6"/>
      <c r="C27" s="6"/>
      <c r="D27" s="6"/>
      <c r="E27" s="6"/>
      <c r="F27" s="6"/>
      <c r="G27" s="6"/>
      <c r="H27" s="7">
        <f t="shared" si="1"/>
        <v>0</v>
      </c>
      <c r="I27" s="7">
        <f t="shared" si="0"/>
        <v>0</v>
      </c>
      <c r="J27" s="7">
        <f>I27*'Kortlagt elforbrug'!$C$21</f>
        <v>0</v>
      </c>
      <c r="K27" s="7"/>
    </row>
    <row r="28" spans="1:11" x14ac:dyDescent="0.25">
      <c r="A28" s="6"/>
      <c r="B28" s="6"/>
      <c r="C28" s="6"/>
      <c r="D28" s="6"/>
      <c r="E28" s="6"/>
      <c r="F28" s="6"/>
      <c r="G28" s="6"/>
      <c r="H28" s="7">
        <f t="shared" si="1"/>
        <v>0</v>
      </c>
      <c r="I28" s="7">
        <f t="shared" si="0"/>
        <v>0</v>
      </c>
      <c r="J28" s="7">
        <f>I28*'Kortlagt elforbrug'!$C$21</f>
        <v>0</v>
      </c>
      <c r="K28" s="7"/>
    </row>
    <row r="29" spans="1:11" ht="15.75" thickBot="1" x14ac:dyDescent="0.3">
      <c r="A29" s="11"/>
      <c r="B29" s="6"/>
      <c r="C29" s="6"/>
      <c r="D29" s="6"/>
      <c r="E29" s="6"/>
      <c r="F29" s="6"/>
      <c r="G29" s="6"/>
      <c r="H29" s="7">
        <f t="shared" si="1"/>
        <v>0</v>
      </c>
      <c r="I29" s="8">
        <f t="shared" si="0"/>
        <v>0</v>
      </c>
      <c r="J29" s="8">
        <f>I29*'Kortlagt elforbrug'!$C$21</f>
        <v>0</v>
      </c>
      <c r="K29" s="7"/>
    </row>
    <row r="30" spans="1:11" ht="15.75" thickBot="1" x14ac:dyDescent="0.3">
      <c r="A30" s="12" t="s">
        <v>14</v>
      </c>
      <c r="I30" s="9">
        <f>SUM(I3:I29)</f>
        <v>1745.8560000000002</v>
      </c>
      <c r="J30" s="10">
        <f>SUM(J3:J29)</f>
        <v>2706.0768000000003</v>
      </c>
    </row>
    <row r="34" spans="13:13" x14ac:dyDescent="0.25">
      <c r="M34" s="2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  <headerFooter>
    <oddHeader>&amp;L&amp;F&amp;C&amp;A</oddHeader>
    <oddFooter>&amp;LUdarbejdet af Dansk Standard&amp;C&amp;D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selection activeCell="F3" sqref="F3"/>
    </sheetView>
  </sheetViews>
  <sheetFormatPr defaultRowHeight="15" x14ac:dyDescent="0.25"/>
  <cols>
    <col min="1" max="1" width="14.85546875" customWidth="1"/>
    <col min="2" max="2" width="6.140625" customWidth="1"/>
    <col min="3" max="3" width="15" bestFit="1" customWidth="1"/>
    <col min="5" max="5" width="12.85546875" customWidth="1"/>
    <col min="6" max="6" width="11.5703125" customWidth="1"/>
    <col min="7" max="7" width="13.42578125" customWidth="1"/>
    <col min="8" max="8" width="10" customWidth="1"/>
    <col min="9" max="9" width="14.42578125" customWidth="1"/>
    <col min="10" max="10" width="14.5703125" customWidth="1"/>
    <col min="11" max="11" width="20.5703125" customWidth="1"/>
    <col min="12" max="12" width="29.85546875" bestFit="1" customWidth="1"/>
  </cols>
  <sheetData>
    <row r="1" spans="1:11" x14ac:dyDescent="0.25">
      <c r="A1" s="3" t="s">
        <v>10</v>
      </c>
      <c r="B1" s="3"/>
    </row>
    <row r="2" spans="1:11" s="1" customFormat="1" ht="33.75" customHeight="1" x14ac:dyDescent="0.25">
      <c r="A2" s="4" t="s">
        <v>2</v>
      </c>
      <c r="B2" s="4" t="s">
        <v>8</v>
      </c>
      <c r="C2" s="4" t="s">
        <v>11</v>
      </c>
      <c r="D2" s="4" t="s">
        <v>3</v>
      </c>
      <c r="E2" s="5" t="s">
        <v>4</v>
      </c>
      <c r="F2" s="5" t="s">
        <v>9</v>
      </c>
      <c r="G2" s="5" t="s">
        <v>34</v>
      </c>
      <c r="H2" s="5" t="s">
        <v>5</v>
      </c>
      <c r="I2" s="5" t="s">
        <v>6</v>
      </c>
      <c r="J2" s="5" t="s">
        <v>7</v>
      </c>
      <c r="K2" s="4" t="s">
        <v>40</v>
      </c>
    </row>
    <row r="3" spans="1:11" x14ac:dyDescent="0.25">
      <c r="A3" s="6" t="s">
        <v>42</v>
      </c>
      <c r="B3" s="6">
        <v>1</v>
      </c>
      <c r="C3" s="6" t="s">
        <v>44</v>
      </c>
      <c r="D3" s="6">
        <v>100</v>
      </c>
      <c r="E3" s="6">
        <v>12</v>
      </c>
      <c r="F3" s="6">
        <v>5</v>
      </c>
      <c r="G3" s="6">
        <v>12</v>
      </c>
      <c r="H3" s="7">
        <f>E3*F3*G3*4.33</f>
        <v>3117.6</v>
      </c>
      <c r="I3" s="7">
        <f t="shared" ref="I3:I29" si="0">H3*D3*B3/1000</f>
        <v>311.76</v>
      </c>
      <c r="J3" s="7">
        <f>I3*'Kortlagt elforbrug'!$C$21</f>
        <v>483.22800000000001</v>
      </c>
      <c r="K3" s="7"/>
    </row>
    <row r="4" spans="1:11" x14ac:dyDescent="0.25">
      <c r="A4" s="6" t="s">
        <v>43</v>
      </c>
      <c r="B4" s="6"/>
      <c r="C4" s="6"/>
      <c r="D4" s="6"/>
      <c r="E4" s="6"/>
      <c r="F4" s="6"/>
      <c r="G4" s="6"/>
      <c r="H4" s="7">
        <f t="shared" ref="H4:H29" si="1">E4*F4*G4*4.33</f>
        <v>0</v>
      </c>
      <c r="I4" s="7">
        <f t="shared" si="0"/>
        <v>0</v>
      </c>
      <c r="J4" s="7">
        <f>I4*'Kortlagt elforbrug'!$C$21</f>
        <v>0</v>
      </c>
      <c r="K4" s="7"/>
    </row>
    <row r="5" spans="1:11" x14ac:dyDescent="0.25">
      <c r="A5" s="6"/>
      <c r="B5" s="6"/>
      <c r="C5" s="6"/>
      <c r="D5" s="6"/>
      <c r="E5" s="6"/>
      <c r="F5" s="6"/>
      <c r="G5" s="6"/>
      <c r="H5" s="7">
        <f t="shared" si="1"/>
        <v>0</v>
      </c>
      <c r="I5" s="7">
        <f t="shared" si="0"/>
        <v>0</v>
      </c>
      <c r="J5" s="7">
        <f>I5*'Kortlagt elforbrug'!$C$21</f>
        <v>0</v>
      </c>
      <c r="K5" s="7"/>
    </row>
    <row r="6" spans="1:11" x14ac:dyDescent="0.25">
      <c r="A6" s="6"/>
      <c r="B6" s="6"/>
      <c r="C6" s="6"/>
      <c r="D6" s="6"/>
      <c r="E6" s="6"/>
      <c r="F6" s="6"/>
      <c r="G6" s="6"/>
      <c r="H6" s="7">
        <f t="shared" si="1"/>
        <v>0</v>
      </c>
      <c r="I6" s="7">
        <f t="shared" si="0"/>
        <v>0</v>
      </c>
      <c r="J6" s="7">
        <f>I6*'Kortlagt elforbrug'!$C$21</f>
        <v>0</v>
      </c>
      <c r="K6" s="7"/>
    </row>
    <row r="7" spans="1:11" x14ac:dyDescent="0.25">
      <c r="A7" s="6"/>
      <c r="B7" s="6"/>
      <c r="C7" s="6"/>
      <c r="D7" s="6"/>
      <c r="E7" s="6"/>
      <c r="F7" s="6"/>
      <c r="G7" s="6"/>
      <c r="H7" s="7">
        <f t="shared" si="1"/>
        <v>0</v>
      </c>
      <c r="I7" s="7">
        <f t="shared" si="0"/>
        <v>0</v>
      </c>
      <c r="J7" s="7">
        <f>I7*'Kortlagt elforbrug'!$C$21</f>
        <v>0</v>
      </c>
      <c r="K7" s="7"/>
    </row>
    <row r="8" spans="1:11" x14ac:dyDescent="0.25">
      <c r="A8" s="6"/>
      <c r="B8" s="6"/>
      <c r="C8" s="6"/>
      <c r="D8" s="6"/>
      <c r="E8" s="6"/>
      <c r="F8" s="6"/>
      <c r="G8" s="6"/>
      <c r="H8" s="7">
        <f t="shared" si="1"/>
        <v>0</v>
      </c>
      <c r="I8" s="7">
        <f t="shared" si="0"/>
        <v>0</v>
      </c>
      <c r="J8" s="7">
        <f>I8*'Kortlagt elforbrug'!$C$21</f>
        <v>0</v>
      </c>
      <c r="K8" s="7"/>
    </row>
    <row r="9" spans="1:11" x14ac:dyDescent="0.25">
      <c r="A9" s="6"/>
      <c r="B9" s="6"/>
      <c r="C9" s="6"/>
      <c r="D9" s="6"/>
      <c r="E9" s="6"/>
      <c r="F9" s="6"/>
      <c r="G9" s="6"/>
      <c r="H9" s="7">
        <f t="shared" si="1"/>
        <v>0</v>
      </c>
      <c r="I9" s="7">
        <f t="shared" si="0"/>
        <v>0</v>
      </c>
      <c r="J9" s="7">
        <f>I9*'Kortlagt elforbrug'!$C$21</f>
        <v>0</v>
      </c>
      <c r="K9" s="7"/>
    </row>
    <row r="10" spans="1:11" x14ac:dyDescent="0.25">
      <c r="A10" s="6"/>
      <c r="B10" s="6"/>
      <c r="C10" s="6"/>
      <c r="D10" s="6"/>
      <c r="E10" s="6"/>
      <c r="F10" s="6"/>
      <c r="G10" s="6"/>
      <c r="H10" s="7">
        <f t="shared" si="1"/>
        <v>0</v>
      </c>
      <c r="I10" s="7">
        <f t="shared" si="0"/>
        <v>0</v>
      </c>
      <c r="J10" s="7">
        <f>I10*'Kortlagt elforbrug'!$C$21</f>
        <v>0</v>
      </c>
      <c r="K10" s="7"/>
    </row>
    <row r="11" spans="1:11" x14ac:dyDescent="0.25">
      <c r="A11" s="6"/>
      <c r="B11" s="6"/>
      <c r="C11" s="6"/>
      <c r="D11" s="6"/>
      <c r="E11" s="6"/>
      <c r="F11" s="6"/>
      <c r="G11" s="6"/>
      <c r="H11" s="7">
        <f t="shared" si="1"/>
        <v>0</v>
      </c>
      <c r="I11" s="7">
        <f t="shared" si="0"/>
        <v>0</v>
      </c>
      <c r="J11" s="7">
        <f>I11*'Kortlagt elforbrug'!$C$21</f>
        <v>0</v>
      </c>
      <c r="K11" s="7"/>
    </row>
    <row r="12" spans="1:11" x14ac:dyDescent="0.25">
      <c r="A12" s="6"/>
      <c r="B12" s="6"/>
      <c r="C12" s="6"/>
      <c r="D12" s="6"/>
      <c r="E12" s="6"/>
      <c r="F12" s="6"/>
      <c r="G12" s="6"/>
      <c r="H12" s="7">
        <f t="shared" si="1"/>
        <v>0</v>
      </c>
      <c r="I12" s="7">
        <f t="shared" si="0"/>
        <v>0</v>
      </c>
      <c r="J12" s="7">
        <f>I12*'Kortlagt elforbrug'!$C$21</f>
        <v>0</v>
      </c>
      <c r="K12" s="7"/>
    </row>
    <row r="13" spans="1:11" x14ac:dyDescent="0.25">
      <c r="A13" s="6"/>
      <c r="B13" s="6"/>
      <c r="C13" s="6"/>
      <c r="D13" s="6"/>
      <c r="E13" s="6"/>
      <c r="F13" s="6"/>
      <c r="G13" s="6"/>
      <c r="H13" s="7">
        <f t="shared" si="1"/>
        <v>0</v>
      </c>
      <c r="I13" s="7">
        <f t="shared" si="0"/>
        <v>0</v>
      </c>
      <c r="J13" s="7">
        <f>I13*'Kortlagt elforbrug'!$C$21</f>
        <v>0</v>
      </c>
      <c r="K13" s="7"/>
    </row>
    <row r="14" spans="1:11" x14ac:dyDescent="0.25">
      <c r="A14" s="6"/>
      <c r="B14" s="6"/>
      <c r="C14" s="6"/>
      <c r="D14" s="6"/>
      <c r="E14" s="6"/>
      <c r="F14" s="6"/>
      <c r="G14" s="6"/>
      <c r="H14" s="7">
        <f t="shared" si="1"/>
        <v>0</v>
      </c>
      <c r="I14" s="7">
        <f t="shared" si="0"/>
        <v>0</v>
      </c>
      <c r="J14" s="7">
        <f>I14*'Kortlagt elforbrug'!$C$21</f>
        <v>0</v>
      </c>
      <c r="K14" s="7"/>
    </row>
    <row r="15" spans="1:11" x14ac:dyDescent="0.25">
      <c r="A15" s="6"/>
      <c r="B15" s="6"/>
      <c r="C15" s="6"/>
      <c r="D15" s="6"/>
      <c r="E15" s="6"/>
      <c r="F15" s="6"/>
      <c r="G15" s="6"/>
      <c r="H15" s="7">
        <f t="shared" si="1"/>
        <v>0</v>
      </c>
      <c r="I15" s="7">
        <f t="shared" si="0"/>
        <v>0</v>
      </c>
      <c r="J15" s="7">
        <f>I15*'Kortlagt elforbrug'!$C$21</f>
        <v>0</v>
      </c>
      <c r="K15" s="7"/>
    </row>
    <row r="16" spans="1:11" x14ac:dyDescent="0.25">
      <c r="A16" s="6"/>
      <c r="B16" s="6"/>
      <c r="C16" s="6"/>
      <c r="D16" s="6"/>
      <c r="E16" s="6"/>
      <c r="F16" s="6"/>
      <c r="G16" s="6"/>
      <c r="H16" s="7">
        <f t="shared" si="1"/>
        <v>0</v>
      </c>
      <c r="I16" s="7">
        <f t="shared" si="0"/>
        <v>0</v>
      </c>
      <c r="J16" s="7">
        <f>I16*'Kortlagt elforbrug'!$C$21</f>
        <v>0</v>
      </c>
      <c r="K16" s="7"/>
    </row>
    <row r="17" spans="1:11" x14ac:dyDescent="0.25">
      <c r="A17" s="6"/>
      <c r="B17" s="6"/>
      <c r="C17" s="6"/>
      <c r="D17" s="6"/>
      <c r="E17" s="6"/>
      <c r="F17" s="6"/>
      <c r="G17" s="6"/>
      <c r="H17" s="7">
        <f t="shared" si="1"/>
        <v>0</v>
      </c>
      <c r="I17" s="7">
        <f t="shared" si="0"/>
        <v>0</v>
      </c>
      <c r="J17" s="7">
        <f>I17*'Kortlagt elforbrug'!$C$21</f>
        <v>0</v>
      </c>
      <c r="K17" s="7"/>
    </row>
    <row r="18" spans="1:11" x14ac:dyDescent="0.25">
      <c r="A18" s="6"/>
      <c r="B18" s="6"/>
      <c r="C18" s="6"/>
      <c r="D18" s="6"/>
      <c r="E18" s="6"/>
      <c r="F18" s="6"/>
      <c r="G18" s="6"/>
      <c r="H18" s="7">
        <f t="shared" si="1"/>
        <v>0</v>
      </c>
      <c r="I18" s="7">
        <f t="shared" si="0"/>
        <v>0</v>
      </c>
      <c r="J18" s="7">
        <f>I18*'Kortlagt elforbrug'!$C$21</f>
        <v>0</v>
      </c>
      <c r="K18" s="7"/>
    </row>
    <row r="19" spans="1:11" x14ac:dyDescent="0.25">
      <c r="A19" s="6"/>
      <c r="B19" s="6"/>
      <c r="C19" s="6"/>
      <c r="D19" s="6"/>
      <c r="E19" s="6"/>
      <c r="F19" s="6"/>
      <c r="G19" s="6"/>
      <c r="H19" s="7">
        <f t="shared" si="1"/>
        <v>0</v>
      </c>
      <c r="I19" s="7">
        <f t="shared" si="0"/>
        <v>0</v>
      </c>
      <c r="J19" s="7">
        <f>I19*'Kortlagt elforbrug'!$C$21</f>
        <v>0</v>
      </c>
      <c r="K19" s="7"/>
    </row>
    <row r="20" spans="1:11" x14ac:dyDescent="0.25">
      <c r="A20" s="6"/>
      <c r="B20" s="6"/>
      <c r="C20" s="6"/>
      <c r="D20" s="6"/>
      <c r="E20" s="6"/>
      <c r="F20" s="6"/>
      <c r="G20" s="6"/>
      <c r="H20" s="7">
        <f t="shared" si="1"/>
        <v>0</v>
      </c>
      <c r="I20" s="7">
        <f t="shared" si="0"/>
        <v>0</v>
      </c>
      <c r="J20" s="7">
        <f>I20*'Kortlagt elforbrug'!$C$21</f>
        <v>0</v>
      </c>
      <c r="K20" s="7"/>
    </row>
    <row r="21" spans="1:11" x14ac:dyDescent="0.25">
      <c r="A21" s="6"/>
      <c r="B21" s="6"/>
      <c r="C21" s="6"/>
      <c r="D21" s="6"/>
      <c r="E21" s="6"/>
      <c r="F21" s="6"/>
      <c r="G21" s="6"/>
      <c r="H21" s="7">
        <f t="shared" si="1"/>
        <v>0</v>
      </c>
      <c r="I21" s="7">
        <f t="shared" si="0"/>
        <v>0</v>
      </c>
      <c r="J21" s="7">
        <f>I21*'Kortlagt elforbrug'!$C$21</f>
        <v>0</v>
      </c>
      <c r="K21" s="7"/>
    </row>
    <row r="22" spans="1:11" x14ac:dyDescent="0.25">
      <c r="A22" s="6"/>
      <c r="B22" s="6"/>
      <c r="C22" s="6"/>
      <c r="D22" s="6"/>
      <c r="E22" s="6"/>
      <c r="F22" s="6"/>
      <c r="G22" s="6"/>
      <c r="H22" s="7">
        <f t="shared" si="1"/>
        <v>0</v>
      </c>
      <c r="I22" s="7">
        <f t="shared" si="0"/>
        <v>0</v>
      </c>
      <c r="J22" s="7">
        <f>I22*'Kortlagt elforbrug'!$C$21</f>
        <v>0</v>
      </c>
      <c r="K22" s="7"/>
    </row>
    <row r="23" spans="1:11" x14ac:dyDescent="0.25">
      <c r="A23" s="6"/>
      <c r="B23" s="6"/>
      <c r="C23" s="6"/>
      <c r="D23" s="6"/>
      <c r="E23" s="6"/>
      <c r="F23" s="6"/>
      <c r="G23" s="6"/>
      <c r="H23" s="7">
        <f t="shared" si="1"/>
        <v>0</v>
      </c>
      <c r="I23" s="7">
        <f t="shared" si="0"/>
        <v>0</v>
      </c>
      <c r="J23" s="7">
        <f>I23*'Kortlagt elforbrug'!$C$21</f>
        <v>0</v>
      </c>
      <c r="K23" s="7"/>
    </row>
    <row r="24" spans="1:11" x14ac:dyDescent="0.25">
      <c r="A24" s="6"/>
      <c r="B24" s="6"/>
      <c r="C24" s="6"/>
      <c r="D24" s="6"/>
      <c r="E24" s="6"/>
      <c r="F24" s="6"/>
      <c r="G24" s="6"/>
      <c r="H24" s="7">
        <f t="shared" si="1"/>
        <v>0</v>
      </c>
      <c r="I24" s="7">
        <f t="shared" si="0"/>
        <v>0</v>
      </c>
      <c r="J24" s="7">
        <f>I24*'Kortlagt elforbrug'!$C$21</f>
        <v>0</v>
      </c>
      <c r="K24" s="7"/>
    </row>
    <row r="25" spans="1:11" x14ac:dyDescent="0.25">
      <c r="A25" s="6"/>
      <c r="B25" s="6"/>
      <c r="C25" s="6"/>
      <c r="D25" s="6"/>
      <c r="E25" s="6"/>
      <c r="F25" s="6"/>
      <c r="G25" s="6"/>
      <c r="H25" s="7">
        <f t="shared" si="1"/>
        <v>0</v>
      </c>
      <c r="I25" s="7">
        <f t="shared" si="0"/>
        <v>0</v>
      </c>
      <c r="J25" s="7">
        <f>I25*'Kortlagt elforbrug'!$C$21</f>
        <v>0</v>
      </c>
      <c r="K25" s="7"/>
    </row>
    <row r="26" spans="1:11" x14ac:dyDescent="0.25">
      <c r="A26" s="6"/>
      <c r="B26" s="6"/>
      <c r="C26" s="6"/>
      <c r="D26" s="6"/>
      <c r="E26" s="6"/>
      <c r="F26" s="6"/>
      <c r="G26" s="6"/>
      <c r="H26" s="7">
        <f t="shared" si="1"/>
        <v>0</v>
      </c>
      <c r="I26" s="7">
        <f t="shared" si="0"/>
        <v>0</v>
      </c>
      <c r="J26" s="7">
        <f>I26*'Kortlagt elforbrug'!$C$21</f>
        <v>0</v>
      </c>
      <c r="K26" s="7"/>
    </row>
    <row r="27" spans="1:11" x14ac:dyDescent="0.25">
      <c r="A27" s="6"/>
      <c r="B27" s="6"/>
      <c r="C27" s="6"/>
      <c r="D27" s="6"/>
      <c r="E27" s="6"/>
      <c r="F27" s="6"/>
      <c r="G27" s="6"/>
      <c r="H27" s="7">
        <f t="shared" si="1"/>
        <v>0</v>
      </c>
      <c r="I27" s="7">
        <f t="shared" si="0"/>
        <v>0</v>
      </c>
      <c r="J27" s="7">
        <f>I27*'Kortlagt elforbrug'!$C$21</f>
        <v>0</v>
      </c>
      <c r="K27" s="7"/>
    </row>
    <row r="28" spans="1:11" x14ac:dyDescent="0.25">
      <c r="A28" s="6"/>
      <c r="B28" s="6"/>
      <c r="C28" s="6"/>
      <c r="D28" s="6"/>
      <c r="E28" s="6"/>
      <c r="F28" s="6"/>
      <c r="G28" s="6"/>
      <c r="H28" s="7">
        <f t="shared" si="1"/>
        <v>0</v>
      </c>
      <c r="I28" s="7">
        <f t="shared" si="0"/>
        <v>0</v>
      </c>
      <c r="J28" s="7">
        <f>I28*'Kortlagt elforbrug'!$C$21</f>
        <v>0</v>
      </c>
      <c r="K28" s="7"/>
    </row>
    <row r="29" spans="1:11" ht="15.75" thickBot="1" x14ac:dyDescent="0.3">
      <c r="A29" s="11"/>
      <c r="B29" s="6"/>
      <c r="C29" s="6"/>
      <c r="D29" s="6"/>
      <c r="E29" s="6"/>
      <c r="F29" s="6"/>
      <c r="G29" s="6"/>
      <c r="H29" s="7">
        <f t="shared" si="1"/>
        <v>0</v>
      </c>
      <c r="I29" s="8">
        <f t="shared" si="0"/>
        <v>0</v>
      </c>
      <c r="J29" s="8">
        <f>I29*'Kortlagt elforbrug'!$C$21</f>
        <v>0</v>
      </c>
      <c r="K29" s="7"/>
    </row>
    <row r="30" spans="1:11" ht="15.75" thickBot="1" x14ac:dyDescent="0.3">
      <c r="A30" s="12" t="s">
        <v>14</v>
      </c>
      <c r="I30" s="9">
        <f>SUM(I3:I29)</f>
        <v>311.76</v>
      </c>
      <c r="J30" s="10">
        <f>SUM(J3:J29)</f>
        <v>483.22800000000001</v>
      </c>
    </row>
    <row r="34" spans="13:13" x14ac:dyDescent="0.25">
      <c r="M34" s="2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  <headerFooter>
    <oddHeader>&amp;L&amp;F&amp;C&amp;A</oddHeader>
    <oddFooter>&amp;LUdarbejdet af Dansk Standard&amp;C&amp;D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selection activeCell="A21" sqref="A21:A27"/>
    </sheetView>
  </sheetViews>
  <sheetFormatPr defaultRowHeight="15" x14ac:dyDescent="0.25"/>
  <cols>
    <col min="1" max="1" width="23" bestFit="1" customWidth="1"/>
    <col min="2" max="2" width="6.140625" customWidth="1"/>
    <col min="5" max="5" width="12.85546875" customWidth="1"/>
    <col min="6" max="6" width="11.5703125" customWidth="1"/>
    <col min="7" max="7" width="12.7109375" customWidth="1"/>
    <col min="8" max="8" width="10" customWidth="1"/>
    <col min="9" max="9" width="16" customWidth="1"/>
    <col min="10" max="10" width="15" customWidth="1"/>
    <col min="12" max="12" width="29.85546875" bestFit="1" customWidth="1"/>
    <col min="13" max="13" width="22.5703125" bestFit="1" customWidth="1"/>
  </cols>
  <sheetData>
    <row r="1" spans="1:13" x14ac:dyDescent="0.25">
      <c r="A1" s="3" t="s">
        <v>10</v>
      </c>
    </row>
    <row r="2" spans="1:13" s="1" customFormat="1" ht="33.75" customHeight="1" x14ac:dyDescent="0.25">
      <c r="A2" s="4" t="s">
        <v>2</v>
      </c>
      <c r="B2" s="4" t="s">
        <v>8</v>
      </c>
      <c r="C2" s="4" t="s">
        <v>11</v>
      </c>
      <c r="D2" s="4" t="s">
        <v>3</v>
      </c>
      <c r="E2" s="5" t="s">
        <v>4</v>
      </c>
      <c r="F2" s="5" t="s">
        <v>9</v>
      </c>
      <c r="G2" s="5" t="s">
        <v>34</v>
      </c>
      <c r="H2" s="5" t="s">
        <v>5</v>
      </c>
      <c r="I2" s="5" t="s">
        <v>6</v>
      </c>
      <c r="J2" s="5" t="s">
        <v>7</v>
      </c>
    </row>
    <row r="3" spans="1:13" x14ac:dyDescent="0.25">
      <c r="A3" s="6" t="s">
        <v>30</v>
      </c>
      <c r="B3" s="6">
        <v>1</v>
      </c>
      <c r="C3" s="6" t="s">
        <v>31</v>
      </c>
      <c r="D3" s="6">
        <v>2600</v>
      </c>
      <c r="E3" s="6">
        <v>24</v>
      </c>
      <c r="F3" s="6">
        <v>7</v>
      </c>
      <c r="G3" s="6">
        <v>12</v>
      </c>
      <c r="H3" s="23">
        <f>E3*F3*G3*4.33</f>
        <v>8729.2800000000007</v>
      </c>
      <c r="I3" s="23">
        <f t="shared" ref="I3:I29" si="0">H3*D3*B3/1000</f>
        <v>22696.128000000001</v>
      </c>
      <c r="J3" s="23">
        <f>I3*'Kortlagt elforbrug'!$C$21</f>
        <v>35178.998400000004</v>
      </c>
      <c r="L3" t="s">
        <v>35</v>
      </c>
    </row>
    <row r="4" spans="1:13" x14ac:dyDescent="0.25">
      <c r="A4" s="6" t="s">
        <v>15</v>
      </c>
      <c r="B4" s="6">
        <v>1</v>
      </c>
      <c r="C4" s="6" t="s">
        <v>31</v>
      </c>
      <c r="D4" s="6">
        <v>2800</v>
      </c>
      <c r="E4" s="6">
        <v>24</v>
      </c>
      <c r="F4" s="6">
        <v>7</v>
      </c>
      <c r="G4" s="6">
        <v>12</v>
      </c>
      <c r="H4" s="23">
        <f>E4*F4*G4*4.33</f>
        <v>8729.2800000000007</v>
      </c>
      <c r="I4" s="23">
        <f t="shared" si="0"/>
        <v>24441.984</v>
      </c>
      <c r="J4" s="23">
        <f>I4*'Kortlagt elforbrug'!$C$21</f>
        <v>37885.075199999999</v>
      </c>
    </row>
    <row r="5" spans="1:13" x14ac:dyDescent="0.25">
      <c r="A5" s="6"/>
      <c r="B5" s="6"/>
      <c r="C5" s="6"/>
      <c r="D5" s="6"/>
      <c r="E5" s="6"/>
      <c r="F5" s="6"/>
      <c r="G5" s="6"/>
      <c r="H5" s="7">
        <f t="shared" ref="H5:H29" si="1">E5*F5*52</f>
        <v>0</v>
      </c>
      <c r="I5" s="7">
        <f t="shared" si="0"/>
        <v>0</v>
      </c>
      <c r="J5" s="7">
        <f>I5*'Kortlagt elforbrug'!$C$21</f>
        <v>0</v>
      </c>
    </row>
    <row r="6" spans="1:13" ht="15.75" thickBot="1" x14ac:dyDescent="0.3">
      <c r="A6" s="6"/>
      <c r="B6" s="6"/>
      <c r="C6" s="6"/>
      <c r="D6" s="6"/>
      <c r="E6" s="6"/>
      <c r="F6" s="6"/>
      <c r="G6" s="6"/>
      <c r="H6" s="7">
        <f t="shared" si="1"/>
        <v>0</v>
      </c>
      <c r="I6" s="7">
        <f t="shared" si="0"/>
        <v>0</v>
      </c>
      <c r="J6" s="7">
        <f>I6*'Kortlagt elforbrug'!$C$21</f>
        <v>0</v>
      </c>
      <c r="L6" s="22" t="s">
        <v>29</v>
      </c>
      <c r="M6" s="22"/>
    </row>
    <row r="7" spans="1:13" x14ac:dyDescent="0.25">
      <c r="A7" s="6"/>
      <c r="B7" s="6"/>
      <c r="C7" s="6"/>
      <c r="D7" s="6"/>
      <c r="E7" s="6"/>
      <c r="F7" s="6"/>
      <c r="G7" s="6"/>
      <c r="H7" s="7">
        <f t="shared" si="1"/>
        <v>0</v>
      </c>
      <c r="I7" s="7">
        <f t="shared" si="0"/>
        <v>0</v>
      </c>
      <c r="J7" s="7">
        <f>I7*'Kortlagt elforbrug'!$C$21</f>
        <v>0</v>
      </c>
      <c r="L7" s="13" t="s">
        <v>21</v>
      </c>
      <c r="M7" s="14" t="s">
        <v>22</v>
      </c>
    </row>
    <row r="8" spans="1:13" x14ac:dyDescent="0.25">
      <c r="A8" s="6"/>
      <c r="B8" s="6"/>
      <c r="C8" s="6"/>
      <c r="D8" s="6"/>
      <c r="E8" s="6"/>
      <c r="F8" s="6"/>
      <c r="G8" s="6"/>
      <c r="H8" s="7">
        <f t="shared" si="1"/>
        <v>0</v>
      </c>
      <c r="I8" s="7">
        <f t="shared" si="0"/>
        <v>0</v>
      </c>
      <c r="J8" s="7">
        <f>I8*'Kortlagt elforbrug'!$C$21</f>
        <v>0</v>
      </c>
      <c r="L8" s="15"/>
      <c r="M8" s="16"/>
    </row>
    <row r="9" spans="1:13" x14ac:dyDescent="0.25">
      <c r="A9" s="6"/>
      <c r="B9" s="6"/>
      <c r="C9" s="6"/>
      <c r="D9" s="6"/>
      <c r="E9" s="6"/>
      <c r="F9" s="6"/>
      <c r="G9" s="6"/>
      <c r="H9" s="7">
        <f t="shared" si="1"/>
        <v>0</v>
      </c>
      <c r="I9" s="7">
        <f t="shared" si="0"/>
        <v>0</v>
      </c>
      <c r="J9" s="7">
        <f>I9*'Kortlagt elforbrug'!$C$21</f>
        <v>0</v>
      </c>
      <c r="L9" s="15">
        <v>2.6</v>
      </c>
      <c r="M9" s="16">
        <v>2.8</v>
      </c>
    </row>
    <row r="10" spans="1:13" x14ac:dyDescent="0.25">
      <c r="A10" s="6"/>
      <c r="B10" s="6"/>
      <c r="C10" s="6"/>
      <c r="D10" s="6"/>
      <c r="E10" s="6"/>
      <c r="F10" s="6"/>
      <c r="G10" s="6"/>
      <c r="H10" s="7">
        <f t="shared" si="1"/>
        <v>0</v>
      </c>
      <c r="I10" s="7">
        <f t="shared" si="0"/>
        <v>0</v>
      </c>
      <c r="J10" s="7">
        <f>I10*'Kortlagt elforbrug'!$C$21</f>
        <v>0</v>
      </c>
      <c r="L10" s="15"/>
      <c r="M10" s="16"/>
    </row>
    <row r="11" spans="1:13" x14ac:dyDescent="0.25">
      <c r="A11" s="6"/>
      <c r="B11" s="6"/>
      <c r="C11" s="6"/>
      <c r="D11" s="6"/>
      <c r="E11" s="6"/>
      <c r="F11" s="6"/>
      <c r="G11" s="6"/>
      <c r="H11" s="7">
        <f t="shared" si="1"/>
        <v>0</v>
      </c>
      <c r="I11" s="7">
        <f t="shared" si="0"/>
        <v>0</v>
      </c>
      <c r="J11" s="7">
        <f>I11*'Kortlagt elforbrug'!$C$21</f>
        <v>0</v>
      </c>
      <c r="L11" s="15" t="s">
        <v>23</v>
      </c>
      <c r="M11" s="16" t="s">
        <v>24</v>
      </c>
    </row>
    <row r="12" spans="1:13" ht="15.75" thickBot="1" x14ac:dyDescent="0.3">
      <c r="A12" s="6"/>
      <c r="B12" s="6"/>
      <c r="C12" s="6"/>
      <c r="D12" s="6"/>
      <c r="E12" s="6"/>
      <c r="F12" s="6"/>
      <c r="G12" s="6"/>
      <c r="H12" s="7">
        <f t="shared" si="1"/>
        <v>0</v>
      </c>
      <c r="I12" s="7">
        <f t="shared" si="0"/>
        <v>0</v>
      </c>
      <c r="J12" s="7">
        <f>I12*'Kortlagt elforbrug'!$C$21</f>
        <v>0</v>
      </c>
      <c r="L12" s="17">
        <f>L9*8760</f>
        <v>22776</v>
      </c>
      <c r="M12" s="18">
        <f>M9*8760</f>
        <v>24528</v>
      </c>
    </row>
    <row r="13" spans="1:13" x14ac:dyDescent="0.25">
      <c r="A13" s="6"/>
      <c r="B13" s="6"/>
      <c r="C13" s="6"/>
      <c r="D13" s="6"/>
      <c r="E13" s="6"/>
      <c r="F13" s="6"/>
      <c r="G13" s="6"/>
      <c r="H13" s="7">
        <f t="shared" si="1"/>
        <v>0</v>
      </c>
      <c r="I13" s="7">
        <f t="shared" si="0"/>
        <v>0</v>
      </c>
      <c r="J13" s="7">
        <f>I13*'Kortlagt elforbrug'!$C$21</f>
        <v>0</v>
      </c>
    </row>
    <row r="14" spans="1:13" x14ac:dyDescent="0.25">
      <c r="A14" s="6"/>
      <c r="B14" s="6"/>
      <c r="C14" s="6"/>
      <c r="D14" s="6"/>
      <c r="E14" s="6"/>
      <c r="F14" s="6"/>
      <c r="G14" s="6"/>
      <c r="H14" s="7">
        <f t="shared" si="1"/>
        <v>0</v>
      </c>
      <c r="I14" s="7">
        <f t="shared" si="0"/>
        <v>0</v>
      </c>
      <c r="J14" s="7">
        <f>I14*'Kortlagt elforbrug'!$C$21</f>
        <v>0</v>
      </c>
    </row>
    <row r="15" spans="1:13" x14ac:dyDescent="0.25">
      <c r="A15" s="6"/>
      <c r="B15" s="6"/>
      <c r="C15" s="6"/>
      <c r="D15" s="6"/>
      <c r="E15" s="6"/>
      <c r="F15" s="6"/>
      <c r="G15" s="6"/>
      <c r="H15" s="7">
        <f t="shared" si="1"/>
        <v>0</v>
      </c>
      <c r="I15" s="7">
        <f t="shared" si="0"/>
        <v>0</v>
      </c>
      <c r="J15" s="7">
        <f>I15*'Kortlagt elforbrug'!$C$21</f>
        <v>0</v>
      </c>
      <c r="L15" t="s">
        <v>25</v>
      </c>
      <c r="M15" s="19">
        <f>L12+M12</f>
        <v>47304</v>
      </c>
    </row>
    <row r="16" spans="1:13" x14ac:dyDescent="0.25">
      <c r="A16" s="6"/>
      <c r="B16" s="6"/>
      <c r="C16" s="6"/>
      <c r="D16" s="6"/>
      <c r="E16" s="6"/>
      <c r="F16" s="6"/>
      <c r="G16" s="6"/>
      <c r="H16" s="7">
        <f t="shared" si="1"/>
        <v>0</v>
      </c>
      <c r="I16" s="7">
        <f t="shared" si="0"/>
        <v>0</v>
      </c>
      <c r="J16" s="7">
        <f>I16*'Kortlagt elforbrug'!$C$21</f>
        <v>0</v>
      </c>
    </row>
    <row r="17" spans="1:13" x14ac:dyDescent="0.25">
      <c r="A17" s="6"/>
      <c r="B17" s="6"/>
      <c r="C17" s="6"/>
      <c r="D17" s="6"/>
      <c r="E17" s="6"/>
      <c r="F17" s="6"/>
      <c r="G17" s="6"/>
      <c r="H17" s="7">
        <f t="shared" si="1"/>
        <v>0</v>
      </c>
      <c r="I17" s="7">
        <f t="shared" si="0"/>
        <v>0</v>
      </c>
      <c r="J17" s="7">
        <f>I17*'Kortlagt elforbrug'!$C$21</f>
        <v>0</v>
      </c>
    </row>
    <row r="18" spans="1:13" x14ac:dyDescent="0.25">
      <c r="A18" s="6"/>
      <c r="B18" s="6"/>
      <c r="C18" s="6"/>
      <c r="D18" s="6"/>
      <c r="E18" s="6"/>
      <c r="F18" s="6"/>
      <c r="G18" s="6"/>
      <c r="H18" s="7">
        <f t="shared" si="1"/>
        <v>0</v>
      </c>
      <c r="I18" s="7">
        <f t="shared" si="0"/>
        <v>0</v>
      </c>
      <c r="J18" s="7">
        <f>I18*'Kortlagt elforbrug'!$C$21</f>
        <v>0</v>
      </c>
      <c r="L18" t="s">
        <v>26</v>
      </c>
      <c r="M18" s="20">
        <v>426000</v>
      </c>
    </row>
    <row r="19" spans="1:13" x14ac:dyDescent="0.25">
      <c r="A19" s="6"/>
      <c r="B19" s="6"/>
      <c r="C19" s="6"/>
      <c r="D19" s="6"/>
      <c r="E19" s="6"/>
      <c r="F19" s="6"/>
      <c r="G19" s="6"/>
      <c r="H19" s="7">
        <f t="shared" si="1"/>
        <v>0</v>
      </c>
      <c r="I19" s="7">
        <f t="shared" si="0"/>
        <v>0</v>
      </c>
      <c r="J19" s="7">
        <f>I19*'Kortlagt elforbrug'!$C$21</f>
        <v>0</v>
      </c>
    </row>
    <row r="20" spans="1:13" x14ac:dyDescent="0.25">
      <c r="A20" s="6"/>
      <c r="B20" s="6"/>
      <c r="C20" s="6"/>
      <c r="D20" s="6"/>
      <c r="E20" s="6"/>
      <c r="F20" s="6"/>
      <c r="G20" s="6"/>
      <c r="H20" s="7">
        <f t="shared" si="1"/>
        <v>0</v>
      </c>
      <c r="I20" s="7">
        <f t="shared" si="0"/>
        <v>0</v>
      </c>
      <c r="J20" s="7">
        <f>I20*'Kortlagt elforbrug'!$C$21</f>
        <v>0</v>
      </c>
    </row>
    <row r="21" spans="1:13" x14ac:dyDescent="0.25">
      <c r="A21" s="6"/>
      <c r="B21" s="6"/>
      <c r="C21" s="6"/>
      <c r="D21" s="6"/>
      <c r="E21" s="6"/>
      <c r="F21" s="6"/>
      <c r="G21" s="6"/>
      <c r="H21" s="7">
        <f t="shared" si="1"/>
        <v>0</v>
      </c>
      <c r="I21" s="7">
        <f t="shared" si="0"/>
        <v>0</v>
      </c>
      <c r="J21" s="7">
        <f>I21*'Kortlagt elforbrug'!$C$21</f>
        <v>0</v>
      </c>
      <c r="L21" t="s">
        <v>27</v>
      </c>
    </row>
    <row r="22" spans="1:13" x14ac:dyDescent="0.25">
      <c r="A22" s="6"/>
      <c r="B22" s="6"/>
      <c r="C22" s="6"/>
      <c r="D22" s="6"/>
      <c r="E22" s="6"/>
      <c r="F22" s="6"/>
      <c r="G22" s="6"/>
      <c r="H22" s="7">
        <f t="shared" si="1"/>
        <v>0</v>
      </c>
      <c r="I22" s="7">
        <f t="shared" si="0"/>
        <v>0</v>
      </c>
      <c r="J22" s="7">
        <f>I22*'Kortlagt elforbrug'!$C$21</f>
        <v>0</v>
      </c>
      <c r="L22" t="s">
        <v>28</v>
      </c>
      <c r="M22" s="21">
        <f>M15/M18*100</f>
        <v>11.104225352112676</v>
      </c>
    </row>
    <row r="23" spans="1:13" x14ac:dyDescent="0.25">
      <c r="A23" s="6"/>
      <c r="B23" s="6"/>
      <c r="C23" s="6"/>
      <c r="D23" s="6"/>
      <c r="E23" s="6"/>
      <c r="F23" s="6"/>
      <c r="G23" s="6"/>
      <c r="H23" s="7">
        <f t="shared" si="1"/>
        <v>0</v>
      </c>
      <c r="I23" s="7">
        <f t="shared" si="0"/>
        <v>0</v>
      </c>
      <c r="J23" s="7">
        <f>I23*'Kortlagt elforbrug'!$C$21</f>
        <v>0</v>
      </c>
    </row>
    <row r="24" spans="1:13" x14ac:dyDescent="0.25">
      <c r="A24" s="6"/>
      <c r="B24" s="6"/>
      <c r="C24" s="6"/>
      <c r="D24" s="6"/>
      <c r="E24" s="6"/>
      <c r="F24" s="6"/>
      <c r="G24" s="6"/>
      <c r="H24" s="7">
        <f t="shared" si="1"/>
        <v>0</v>
      </c>
      <c r="I24" s="7">
        <f t="shared" si="0"/>
        <v>0</v>
      </c>
      <c r="J24" s="7">
        <f>I24*'Kortlagt elforbrug'!$C$21</f>
        <v>0</v>
      </c>
    </row>
    <row r="25" spans="1:13" x14ac:dyDescent="0.25">
      <c r="A25" s="6"/>
      <c r="B25" s="6"/>
      <c r="C25" s="6"/>
      <c r="D25" s="6"/>
      <c r="E25" s="6"/>
      <c r="F25" s="6"/>
      <c r="G25" s="6"/>
      <c r="H25" s="7">
        <f t="shared" si="1"/>
        <v>0</v>
      </c>
      <c r="I25" s="7">
        <f t="shared" si="0"/>
        <v>0</v>
      </c>
      <c r="J25" s="7">
        <f>I25*'Kortlagt elforbrug'!$C$21</f>
        <v>0</v>
      </c>
    </row>
    <row r="26" spans="1:13" x14ac:dyDescent="0.25">
      <c r="A26" s="6"/>
      <c r="B26" s="6"/>
      <c r="C26" s="6"/>
      <c r="D26" s="6"/>
      <c r="E26" s="6"/>
      <c r="F26" s="6"/>
      <c r="G26" s="6"/>
      <c r="H26" s="7">
        <f t="shared" si="1"/>
        <v>0</v>
      </c>
      <c r="I26" s="7">
        <f t="shared" si="0"/>
        <v>0</v>
      </c>
      <c r="J26" s="7">
        <f>I26*'Kortlagt elforbrug'!$C$21</f>
        <v>0</v>
      </c>
    </row>
    <row r="27" spans="1:13" x14ac:dyDescent="0.25">
      <c r="A27" s="6"/>
      <c r="B27" s="6"/>
      <c r="C27" s="6"/>
      <c r="D27" s="6"/>
      <c r="E27" s="6"/>
      <c r="F27" s="6"/>
      <c r="G27" s="6"/>
      <c r="H27" s="7">
        <f t="shared" si="1"/>
        <v>0</v>
      </c>
      <c r="I27" s="7">
        <f t="shared" si="0"/>
        <v>0</v>
      </c>
      <c r="J27" s="7">
        <f>I27*'Kortlagt elforbrug'!$C$21</f>
        <v>0</v>
      </c>
    </row>
    <row r="28" spans="1:13" x14ac:dyDescent="0.25">
      <c r="A28" s="6"/>
      <c r="B28" s="6"/>
      <c r="C28" s="6"/>
      <c r="D28" s="6"/>
      <c r="E28" s="6"/>
      <c r="F28" s="6"/>
      <c r="G28" s="6"/>
      <c r="H28" s="7">
        <f t="shared" si="1"/>
        <v>0</v>
      </c>
      <c r="I28" s="7">
        <f t="shared" si="0"/>
        <v>0</v>
      </c>
      <c r="J28" s="7">
        <f>I28*'Kortlagt elforbrug'!$C$21</f>
        <v>0</v>
      </c>
    </row>
    <row r="29" spans="1:13" ht="15.75" thickBot="1" x14ac:dyDescent="0.3">
      <c r="A29" s="11"/>
      <c r="B29" s="6"/>
      <c r="C29" s="6"/>
      <c r="D29" s="6"/>
      <c r="E29" s="6"/>
      <c r="F29" s="6"/>
      <c r="G29" s="6"/>
      <c r="H29" s="7">
        <f t="shared" si="1"/>
        <v>0</v>
      </c>
      <c r="I29" s="8">
        <f t="shared" si="0"/>
        <v>0</v>
      </c>
      <c r="J29" s="8">
        <f>I29*'Kortlagt elforbrug'!$C$21</f>
        <v>0</v>
      </c>
    </row>
    <row r="30" spans="1:13" ht="15.75" thickBot="1" x14ac:dyDescent="0.3">
      <c r="A30" s="12" t="s">
        <v>14</v>
      </c>
      <c r="I30" s="24">
        <f>SUM(I3:I29)</f>
        <v>47138.112000000001</v>
      </c>
      <c r="J30" s="25">
        <f>SUM(J3:J29)</f>
        <v>73064.073600000003</v>
      </c>
    </row>
    <row r="34" spans="13:13" x14ac:dyDescent="0.25">
      <c r="M34" s="2"/>
    </row>
  </sheetData>
  <pageMargins left="0.19685039370078741" right="0.19685039370078741" top="0.59055118110236227" bottom="0.51181102362204722" header="0.31496062992125984" footer="0.31496062992125984"/>
  <pageSetup paperSize="9" orientation="landscape" r:id="rId1"/>
  <headerFooter>
    <oddHeader>&amp;L&amp;F&amp;C&amp;A</oddHeader>
    <oddFooter>&amp;LUdarbejdet af Dansk Standard&amp;C&amp;D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selection activeCell="L28" sqref="L28"/>
    </sheetView>
  </sheetViews>
  <sheetFormatPr defaultRowHeight="15" x14ac:dyDescent="0.25"/>
  <cols>
    <col min="1" max="1" width="14.85546875" customWidth="1"/>
    <col min="2" max="2" width="6.140625" customWidth="1"/>
    <col min="3" max="3" width="15" bestFit="1" customWidth="1"/>
    <col min="5" max="5" width="12.85546875" customWidth="1"/>
    <col min="6" max="6" width="11.5703125" customWidth="1"/>
    <col min="7" max="7" width="13.42578125" customWidth="1"/>
    <col min="8" max="8" width="10" customWidth="1"/>
    <col min="9" max="9" width="14.42578125" customWidth="1"/>
    <col min="10" max="10" width="14.5703125" customWidth="1"/>
    <col min="11" max="11" width="20.5703125" customWidth="1"/>
    <col min="12" max="12" width="29.85546875" bestFit="1" customWidth="1"/>
  </cols>
  <sheetData>
    <row r="1" spans="1:11" x14ac:dyDescent="0.25">
      <c r="A1" s="3" t="s">
        <v>10</v>
      </c>
      <c r="B1" s="3"/>
    </row>
    <row r="2" spans="1:11" s="1" customFormat="1" ht="33.75" customHeight="1" x14ac:dyDescent="0.25">
      <c r="A2" s="4" t="s">
        <v>2</v>
      </c>
      <c r="B2" s="4" t="s">
        <v>8</v>
      </c>
      <c r="C2" s="4" t="s">
        <v>11</v>
      </c>
      <c r="D2" s="4" t="s">
        <v>3</v>
      </c>
      <c r="E2" s="5" t="s">
        <v>4</v>
      </c>
      <c r="F2" s="5" t="s">
        <v>9</v>
      </c>
      <c r="G2" s="5" t="s">
        <v>34</v>
      </c>
      <c r="H2" s="5" t="s">
        <v>5</v>
      </c>
      <c r="I2" s="5" t="s">
        <v>6</v>
      </c>
      <c r="J2" s="5" t="s">
        <v>7</v>
      </c>
      <c r="K2" s="4" t="s">
        <v>40</v>
      </c>
    </row>
    <row r="3" spans="1:11" x14ac:dyDescent="0.25">
      <c r="A3" s="6" t="s">
        <v>45</v>
      </c>
      <c r="B3" s="6">
        <v>3</v>
      </c>
      <c r="C3" s="6" t="s">
        <v>46</v>
      </c>
      <c r="D3" s="6">
        <v>1000</v>
      </c>
      <c r="E3" s="6">
        <v>24</v>
      </c>
      <c r="F3" s="6">
        <v>7</v>
      </c>
      <c r="G3" s="6">
        <v>8</v>
      </c>
      <c r="H3" s="7">
        <f>E3*F3*G3*4.33</f>
        <v>5819.52</v>
      </c>
      <c r="I3" s="7">
        <f t="shared" ref="I3:I29" si="0">H3*D3*B3/1000</f>
        <v>17458.560000000001</v>
      </c>
      <c r="J3" s="7">
        <f>I3*'Kortlagt elforbrug'!$C$21</f>
        <v>27060.768000000004</v>
      </c>
      <c r="K3" s="7"/>
    </row>
    <row r="4" spans="1:11" x14ac:dyDescent="0.25">
      <c r="A4" s="6"/>
      <c r="B4" s="6"/>
      <c r="C4" s="6"/>
      <c r="D4" s="6"/>
      <c r="E4" s="6"/>
      <c r="F4" s="6"/>
      <c r="G4" s="6"/>
      <c r="H4" s="7">
        <f t="shared" ref="H4:H29" si="1">E4*F4*G4*4.33</f>
        <v>0</v>
      </c>
      <c r="I4" s="7">
        <f t="shared" si="0"/>
        <v>0</v>
      </c>
      <c r="J4" s="7">
        <f>I4*'Kortlagt elforbrug'!$C$21</f>
        <v>0</v>
      </c>
      <c r="K4" s="7"/>
    </row>
    <row r="5" spans="1:11" x14ac:dyDescent="0.25">
      <c r="A5" s="6"/>
      <c r="B5" s="6"/>
      <c r="C5" s="6"/>
      <c r="D5" s="6"/>
      <c r="E5" s="6"/>
      <c r="F5" s="6"/>
      <c r="G5" s="6"/>
      <c r="H5" s="7">
        <f t="shared" si="1"/>
        <v>0</v>
      </c>
      <c r="I5" s="7">
        <f t="shared" si="0"/>
        <v>0</v>
      </c>
      <c r="J5" s="7">
        <f>I5*'Kortlagt elforbrug'!$C$21</f>
        <v>0</v>
      </c>
      <c r="K5" s="7"/>
    </row>
    <row r="6" spans="1:11" x14ac:dyDescent="0.25">
      <c r="A6" s="6"/>
      <c r="B6" s="6"/>
      <c r="C6" s="6"/>
      <c r="D6" s="6"/>
      <c r="E6" s="6"/>
      <c r="F6" s="6"/>
      <c r="G6" s="6"/>
      <c r="H6" s="7">
        <f t="shared" si="1"/>
        <v>0</v>
      </c>
      <c r="I6" s="7">
        <f t="shared" si="0"/>
        <v>0</v>
      </c>
      <c r="J6" s="7">
        <f>I6*'Kortlagt elforbrug'!$C$21</f>
        <v>0</v>
      </c>
      <c r="K6" s="7"/>
    </row>
    <row r="7" spans="1:11" x14ac:dyDescent="0.25">
      <c r="A7" s="6"/>
      <c r="B7" s="6"/>
      <c r="C7" s="6"/>
      <c r="D7" s="6"/>
      <c r="E7" s="6"/>
      <c r="F7" s="6"/>
      <c r="G7" s="6"/>
      <c r="H7" s="7">
        <f t="shared" si="1"/>
        <v>0</v>
      </c>
      <c r="I7" s="7">
        <f t="shared" si="0"/>
        <v>0</v>
      </c>
      <c r="J7" s="7">
        <f>I7*'Kortlagt elforbrug'!$C$21</f>
        <v>0</v>
      </c>
      <c r="K7" s="7"/>
    </row>
    <row r="8" spans="1:11" x14ac:dyDescent="0.25">
      <c r="A8" s="6"/>
      <c r="B8" s="6"/>
      <c r="C8" s="6"/>
      <c r="D8" s="6"/>
      <c r="E8" s="6"/>
      <c r="F8" s="6"/>
      <c r="G8" s="6"/>
      <c r="H8" s="7">
        <f t="shared" si="1"/>
        <v>0</v>
      </c>
      <c r="I8" s="7">
        <f t="shared" si="0"/>
        <v>0</v>
      </c>
      <c r="J8" s="7">
        <f>I8*'Kortlagt elforbrug'!$C$21</f>
        <v>0</v>
      </c>
      <c r="K8" s="7"/>
    </row>
    <row r="9" spans="1:11" x14ac:dyDescent="0.25">
      <c r="A9" s="6"/>
      <c r="B9" s="6"/>
      <c r="C9" s="6"/>
      <c r="D9" s="6"/>
      <c r="E9" s="6"/>
      <c r="F9" s="6"/>
      <c r="G9" s="6"/>
      <c r="H9" s="7">
        <f t="shared" si="1"/>
        <v>0</v>
      </c>
      <c r="I9" s="7">
        <f t="shared" si="0"/>
        <v>0</v>
      </c>
      <c r="J9" s="7">
        <f>I9*'Kortlagt elforbrug'!$C$21</f>
        <v>0</v>
      </c>
      <c r="K9" s="7"/>
    </row>
    <row r="10" spans="1:11" x14ac:dyDescent="0.25">
      <c r="A10" s="6"/>
      <c r="B10" s="6"/>
      <c r="C10" s="6"/>
      <c r="D10" s="6"/>
      <c r="E10" s="6"/>
      <c r="F10" s="6"/>
      <c r="G10" s="6"/>
      <c r="H10" s="7">
        <f t="shared" si="1"/>
        <v>0</v>
      </c>
      <c r="I10" s="7">
        <f t="shared" si="0"/>
        <v>0</v>
      </c>
      <c r="J10" s="7">
        <f>I10*'Kortlagt elforbrug'!$C$21</f>
        <v>0</v>
      </c>
      <c r="K10" s="7"/>
    </row>
    <row r="11" spans="1:11" x14ac:dyDescent="0.25">
      <c r="A11" s="6"/>
      <c r="B11" s="6"/>
      <c r="C11" s="6"/>
      <c r="D11" s="6"/>
      <c r="E11" s="6"/>
      <c r="F11" s="6"/>
      <c r="G11" s="6"/>
      <c r="H11" s="7">
        <f t="shared" si="1"/>
        <v>0</v>
      </c>
      <c r="I11" s="7">
        <f t="shared" si="0"/>
        <v>0</v>
      </c>
      <c r="J11" s="7">
        <f>I11*'Kortlagt elforbrug'!$C$21</f>
        <v>0</v>
      </c>
      <c r="K11" s="7"/>
    </row>
    <row r="12" spans="1:11" x14ac:dyDescent="0.25">
      <c r="A12" s="6"/>
      <c r="B12" s="6"/>
      <c r="C12" s="6"/>
      <c r="D12" s="6"/>
      <c r="E12" s="6"/>
      <c r="F12" s="6"/>
      <c r="G12" s="6"/>
      <c r="H12" s="7">
        <f t="shared" si="1"/>
        <v>0</v>
      </c>
      <c r="I12" s="7">
        <f t="shared" si="0"/>
        <v>0</v>
      </c>
      <c r="J12" s="7">
        <f>I12*'Kortlagt elforbrug'!$C$21</f>
        <v>0</v>
      </c>
      <c r="K12" s="7"/>
    </row>
    <row r="13" spans="1:11" x14ac:dyDescent="0.25">
      <c r="A13" s="6"/>
      <c r="B13" s="6"/>
      <c r="C13" s="6"/>
      <c r="D13" s="6"/>
      <c r="E13" s="6"/>
      <c r="F13" s="6"/>
      <c r="G13" s="6"/>
      <c r="H13" s="7">
        <f t="shared" si="1"/>
        <v>0</v>
      </c>
      <c r="I13" s="7">
        <f t="shared" si="0"/>
        <v>0</v>
      </c>
      <c r="J13" s="7">
        <f>I13*'Kortlagt elforbrug'!$C$21</f>
        <v>0</v>
      </c>
      <c r="K13" s="7"/>
    </row>
    <row r="14" spans="1:11" x14ac:dyDescent="0.25">
      <c r="A14" s="6"/>
      <c r="B14" s="6"/>
      <c r="C14" s="6"/>
      <c r="D14" s="6"/>
      <c r="E14" s="6"/>
      <c r="F14" s="6"/>
      <c r="G14" s="6"/>
      <c r="H14" s="7">
        <f t="shared" si="1"/>
        <v>0</v>
      </c>
      <c r="I14" s="7">
        <f t="shared" si="0"/>
        <v>0</v>
      </c>
      <c r="J14" s="7">
        <f>I14*'Kortlagt elforbrug'!$C$21</f>
        <v>0</v>
      </c>
      <c r="K14" s="7"/>
    </row>
    <row r="15" spans="1:11" x14ac:dyDescent="0.25">
      <c r="A15" s="6"/>
      <c r="B15" s="6"/>
      <c r="C15" s="6"/>
      <c r="D15" s="6"/>
      <c r="E15" s="6"/>
      <c r="F15" s="6"/>
      <c r="G15" s="6"/>
      <c r="H15" s="7">
        <f t="shared" si="1"/>
        <v>0</v>
      </c>
      <c r="I15" s="7">
        <f t="shared" si="0"/>
        <v>0</v>
      </c>
      <c r="J15" s="7">
        <f>I15*'Kortlagt elforbrug'!$C$21</f>
        <v>0</v>
      </c>
      <c r="K15" s="7"/>
    </row>
    <row r="16" spans="1:11" x14ac:dyDescent="0.25">
      <c r="A16" s="6"/>
      <c r="B16" s="6"/>
      <c r="C16" s="6"/>
      <c r="D16" s="6"/>
      <c r="E16" s="6"/>
      <c r="F16" s="6"/>
      <c r="G16" s="6"/>
      <c r="H16" s="7">
        <f t="shared" si="1"/>
        <v>0</v>
      </c>
      <c r="I16" s="7">
        <f t="shared" si="0"/>
        <v>0</v>
      </c>
      <c r="J16" s="7">
        <f>I16*'Kortlagt elforbrug'!$C$21</f>
        <v>0</v>
      </c>
      <c r="K16" s="7"/>
    </row>
    <row r="17" spans="1:11" x14ac:dyDescent="0.25">
      <c r="A17" s="6"/>
      <c r="B17" s="6"/>
      <c r="C17" s="6"/>
      <c r="D17" s="6"/>
      <c r="E17" s="6"/>
      <c r="F17" s="6"/>
      <c r="G17" s="6"/>
      <c r="H17" s="7">
        <f t="shared" si="1"/>
        <v>0</v>
      </c>
      <c r="I17" s="7">
        <f t="shared" si="0"/>
        <v>0</v>
      </c>
      <c r="J17" s="7">
        <f>I17*'Kortlagt elforbrug'!$C$21</f>
        <v>0</v>
      </c>
      <c r="K17" s="7"/>
    </row>
    <row r="18" spans="1:11" x14ac:dyDescent="0.25">
      <c r="A18" s="6"/>
      <c r="B18" s="6"/>
      <c r="C18" s="6"/>
      <c r="D18" s="6"/>
      <c r="E18" s="6"/>
      <c r="F18" s="6"/>
      <c r="G18" s="6"/>
      <c r="H18" s="7">
        <f t="shared" si="1"/>
        <v>0</v>
      </c>
      <c r="I18" s="7">
        <f t="shared" si="0"/>
        <v>0</v>
      </c>
      <c r="J18" s="7">
        <f>I18*'Kortlagt elforbrug'!$C$21</f>
        <v>0</v>
      </c>
      <c r="K18" s="7"/>
    </row>
    <row r="19" spans="1:11" x14ac:dyDescent="0.25">
      <c r="A19" s="6"/>
      <c r="B19" s="6"/>
      <c r="C19" s="6"/>
      <c r="D19" s="6"/>
      <c r="E19" s="6"/>
      <c r="F19" s="6"/>
      <c r="G19" s="6"/>
      <c r="H19" s="7">
        <f t="shared" si="1"/>
        <v>0</v>
      </c>
      <c r="I19" s="7">
        <f t="shared" si="0"/>
        <v>0</v>
      </c>
      <c r="J19" s="7">
        <f>I19*'Kortlagt elforbrug'!$C$21</f>
        <v>0</v>
      </c>
      <c r="K19" s="7"/>
    </row>
    <row r="20" spans="1:11" x14ac:dyDescent="0.25">
      <c r="A20" s="6"/>
      <c r="B20" s="6"/>
      <c r="C20" s="6"/>
      <c r="D20" s="6"/>
      <c r="E20" s="6"/>
      <c r="F20" s="6"/>
      <c r="G20" s="6"/>
      <c r="H20" s="7">
        <f t="shared" si="1"/>
        <v>0</v>
      </c>
      <c r="I20" s="7">
        <f t="shared" si="0"/>
        <v>0</v>
      </c>
      <c r="J20" s="7">
        <f>I20*'Kortlagt elforbrug'!$C$21</f>
        <v>0</v>
      </c>
      <c r="K20" s="7"/>
    </row>
    <row r="21" spans="1:11" x14ac:dyDescent="0.25">
      <c r="A21" s="6"/>
      <c r="B21" s="6"/>
      <c r="C21" s="6"/>
      <c r="D21" s="6"/>
      <c r="E21" s="6"/>
      <c r="F21" s="6"/>
      <c r="G21" s="6"/>
      <c r="H21" s="7">
        <f t="shared" si="1"/>
        <v>0</v>
      </c>
      <c r="I21" s="7">
        <f t="shared" si="0"/>
        <v>0</v>
      </c>
      <c r="J21" s="7">
        <f>I21*'Kortlagt elforbrug'!$C$21</f>
        <v>0</v>
      </c>
      <c r="K21" s="7"/>
    </row>
    <row r="22" spans="1:11" x14ac:dyDescent="0.25">
      <c r="A22" s="6"/>
      <c r="B22" s="6"/>
      <c r="C22" s="6"/>
      <c r="D22" s="6"/>
      <c r="E22" s="6"/>
      <c r="F22" s="6"/>
      <c r="G22" s="6"/>
      <c r="H22" s="7">
        <f t="shared" si="1"/>
        <v>0</v>
      </c>
      <c r="I22" s="7">
        <f t="shared" si="0"/>
        <v>0</v>
      </c>
      <c r="J22" s="7">
        <f>I22*'Kortlagt elforbrug'!$C$21</f>
        <v>0</v>
      </c>
      <c r="K22" s="7"/>
    </row>
    <row r="23" spans="1:11" x14ac:dyDescent="0.25">
      <c r="A23" s="6"/>
      <c r="B23" s="6"/>
      <c r="C23" s="6"/>
      <c r="D23" s="6"/>
      <c r="E23" s="6"/>
      <c r="F23" s="6"/>
      <c r="G23" s="6"/>
      <c r="H23" s="7">
        <f t="shared" si="1"/>
        <v>0</v>
      </c>
      <c r="I23" s="7">
        <f t="shared" si="0"/>
        <v>0</v>
      </c>
      <c r="J23" s="7">
        <f>I23*'Kortlagt elforbrug'!$C$21</f>
        <v>0</v>
      </c>
      <c r="K23" s="7"/>
    </row>
    <row r="24" spans="1:11" x14ac:dyDescent="0.25">
      <c r="A24" s="6"/>
      <c r="B24" s="6"/>
      <c r="C24" s="6"/>
      <c r="D24" s="6"/>
      <c r="E24" s="6"/>
      <c r="F24" s="6"/>
      <c r="G24" s="6"/>
      <c r="H24" s="7">
        <f t="shared" si="1"/>
        <v>0</v>
      </c>
      <c r="I24" s="7">
        <f t="shared" si="0"/>
        <v>0</v>
      </c>
      <c r="J24" s="7">
        <f>I24*'Kortlagt elforbrug'!$C$21</f>
        <v>0</v>
      </c>
      <c r="K24" s="7"/>
    </row>
    <row r="25" spans="1:11" x14ac:dyDescent="0.25">
      <c r="A25" s="6"/>
      <c r="B25" s="6"/>
      <c r="C25" s="6"/>
      <c r="D25" s="6"/>
      <c r="E25" s="6"/>
      <c r="F25" s="6"/>
      <c r="G25" s="6"/>
      <c r="H25" s="7">
        <f t="shared" si="1"/>
        <v>0</v>
      </c>
      <c r="I25" s="7">
        <f t="shared" si="0"/>
        <v>0</v>
      </c>
      <c r="J25" s="7">
        <f>I25*'Kortlagt elforbrug'!$C$21</f>
        <v>0</v>
      </c>
      <c r="K25" s="7"/>
    </row>
    <row r="26" spans="1:11" x14ac:dyDescent="0.25">
      <c r="A26" s="6"/>
      <c r="B26" s="6"/>
      <c r="C26" s="6"/>
      <c r="D26" s="6"/>
      <c r="E26" s="6"/>
      <c r="F26" s="6"/>
      <c r="G26" s="6"/>
      <c r="H26" s="7">
        <f t="shared" si="1"/>
        <v>0</v>
      </c>
      <c r="I26" s="7">
        <f t="shared" si="0"/>
        <v>0</v>
      </c>
      <c r="J26" s="7">
        <f>I26*'Kortlagt elforbrug'!$C$21</f>
        <v>0</v>
      </c>
      <c r="K26" s="7"/>
    </row>
    <row r="27" spans="1:11" x14ac:dyDescent="0.25">
      <c r="A27" s="6"/>
      <c r="B27" s="6"/>
      <c r="C27" s="6"/>
      <c r="D27" s="6"/>
      <c r="E27" s="6"/>
      <c r="F27" s="6"/>
      <c r="G27" s="6"/>
      <c r="H27" s="7">
        <f t="shared" si="1"/>
        <v>0</v>
      </c>
      <c r="I27" s="7">
        <f t="shared" si="0"/>
        <v>0</v>
      </c>
      <c r="J27" s="7">
        <f>I27*'Kortlagt elforbrug'!$C$21</f>
        <v>0</v>
      </c>
      <c r="K27" s="7"/>
    </row>
    <row r="28" spans="1:11" x14ac:dyDescent="0.25">
      <c r="A28" s="6"/>
      <c r="B28" s="6"/>
      <c r="C28" s="6"/>
      <c r="D28" s="6"/>
      <c r="E28" s="6"/>
      <c r="F28" s="6"/>
      <c r="G28" s="6"/>
      <c r="H28" s="7">
        <f t="shared" si="1"/>
        <v>0</v>
      </c>
      <c r="I28" s="7">
        <f t="shared" si="0"/>
        <v>0</v>
      </c>
      <c r="J28" s="7">
        <f>I28*'Kortlagt elforbrug'!$C$21</f>
        <v>0</v>
      </c>
      <c r="K28" s="7"/>
    </row>
    <row r="29" spans="1:11" ht="15.75" thickBot="1" x14ac:dyDescent="0.3">
      <c r="A29" s="11"/>
      <c r="B29" s="6"/>
      <c r="C29" s="6"/>
      <c r="D29" s="6"/>
      <c r="E29" s="6"/>
      <c r="F29" s="6"/>
      <c r="G29" s="6"/>
      <c r="H29" s="7">
        <f t="shared" si="1"/>
        <v>0</v>
      </c>
      <c r="I29" s="8">
        <f t="shared" si="0"/>
        <v>0</v>
      </c>
      <c r="J29" s="8">
        <f>I29*'Kortlagt elforbrug'!$C$21</f>
        <v>0</v>
      </c>
      <c r="K29" s="7"/>
    </row>
    <row r="30" spans="1:11" ht="15.75" thickBot="1" x14ac:dyDescent="0.3">
      <c r="A30" s="12" t="s">
        <v>14</v>
      </c>
      <c r="I30" s="9">
        <f>SUM(I3:I29)</f>
        <v>17458.560000000001</v>
      </c>
      <c r="J30" s="10">
        <f>SUM(J3:J29)</f>
        <v>27060.768000000004</v>
      </c>
    </row>
    <row r="34" spans="13:13" x14ac:dyDescent="0.25">
      <c r="M34" s="2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  <headerFooter>
    <oddHeader>&amp;L&amp;F&amp;C&amp;A</oddHeader>
    <oddFooter>&amp;LUdarbejdet af Dansk Standard&amp;C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Kortlagt elforbrug</vt:lpstr>
      <vt:lpstr>1.Belysning</vt:lpstr>
      <vt:lpstr>2.Køling</vt:lpstr>
      <vt:lpstr>3.Ventilation</vt:lpstr>
      <vt:lpstr>4.The-køkkener</vt:lpstr>
      <vt:lpstr>5.Køkken-Kantine</vt:lpstr>
      <vt:lpstr>6.IT-udstyr</vt:lpstr>
      <vt:lpstr>7.Serverrum incl. køl</vt:lpstr>
      <vt:lpstr>8.El-varme</vt:lpstr>
      <vt:lpstr>Ark3</vt:lpstr>
    </vt:vector>
  </TitlesOfParts>
  <Company>Dansk Standard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Kuszon</dc:creator>
  <cp:lastModifiedBy>Christine Weibøl Bertelsen</cp:lastModifiedBy>
  <cp:lastPrinted>2013-01-22T11:45:01Z</cp:lastPrinted>
  <dcterms:created xsi:type="dcterms:W3CDTF">2010-06-02T13:16:20Z</dcterms:created>
  <dcterms:modified xsi:type="dcterms:W3CDTF">2013-02-22T12:48:51Z</dcterms:modified>
</cp:coreProperties>
</file>