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K28" i="1" l="1"/>
  <c r="K27" i="1"/>
  <c r="K26" i="1"/>
  <c r="K25" i="1"/>
  <c r="K23" i="1"/>
  <c r="K22" i="1"/>
  <c r="K20" i="1"/>
  <c r="K19" i="1"/>
  <c r="K18" i="1"/>
  <c r="K17" i="1"/>
  <c r="K16" i="1"/>
  <c r="K15" i="1"/>
  <c r="K13" i="1"/>
  <c r="K12" i="1"/>
  <c r="K7" i="1"/>
  <c r="K8" i="1"/>
  <c r="K9" i="1"/>
  <c r="K10" i="1"/>
  <c r="K6" i="1"/>
  <c r="K29" i="1" l="1"/>
  <c r="J28" i="1"/>
  <c r="J27" i="1"/>
  <c r="J26" i="1"/>
  <c r="J25" i="1"/>
  <c r="J24" i="1"/>
  <c r="J23" i="1"/>
  <c r="J22" i="1"/>
  <c r="K21" i="1"/>
  <c r="K24" i="1" s="1"/>
  <c r="J20" i="1"/>
  <c r="J19" i="1"/>
  <c r="J18" i="1"/>
  <c r="J17" i="1"/>
  <c r="J16" i="1"/>
  <c r="J15" i="1"/>
  <c r="J13" i="1"/>
  <c r="J12" i="1"/>
  <c r="J14" i="1" s="1"/>
  <c r="K11" i="1"/>
  <c r="K14" i="1" s="1"/>
  <c r="J10" i="1"/>
  <c r="J9" i="1"/>
  <c r="J8" i="1"/>
  <c r="J7" i="1"/>
  <c r="J6" i="1"/>
  <c r="J11" i="1" l="1"/>
  <c r="J21" i="1"/>
  <c r="J29" i="1"/>
  <c r="K30" i="1"/>
  <c r="J30" i="1" l="1"/>
</calcChain>
</file>

<file path=xl/sharedStrings.xml><?xml version="1.0" encoding="utf-8"?>
<sst xmlns="http://schemas.openxmlformats.org/spreadsheetml/2006/main" count="74" uniqueCount="50">
  <si>
    <t>Spots</t>
  </si>
  <si>
    <t xml:space="preserve"> kWh</t>
  </si>
  <si>
    <t>Apparat</t>
  </si>
  <si>
    <t>Antal</t>
  </si>
  <si>
    <t>Placering</t>
  </si>
  <si>
    <t>Kommentarer</t>
  </si>
  <si>
    <t>Værktøj 3 - Kortlægningsskema</t>
  </si>
  <si>
    <t>Udfyld de gule felter</t>
  </si>
  <si>
    <t>Effekt
(W)</t>
  </si>
  <si>
    <t>Belastning
(%)</t>
  </si>
  <si>
    <t>Brugstid</t>
  </si>
  <si>
    <t>timer/dag</t>
  </si>
  <si>
    <t>dage/uge</t>
  </si>
  <si>
    <t>uger/år</t>
  </si>
  <si>
    <t>Årligt elforbrug</t>
  </si>
  <si>
    <t>pris</t>
  </si>
  <si>
    <t>Elpris(kr/kWh)</t>
  </si>
  <si>
    <t>Lysstyring(sænkning)</t>
  </si>
  <si>
    <t>Standard forbrug antaget</t>
  </si>
  <si>
    <t>Belastning antaget af konsulent</t>
  </si>
  <si>
    <t>Værksted</t>
  </si>
  <si>
    <t>Kontor</t>
  </si>
  <si>
    <t>Køkken</t>
  </si>
  <si>
    <t>Server rum</t>
  </si>
  <si>
    <t>BELYSNING, TOTAL</t>
  </si>
  <si>
    <t>KØKKEN, TOTAL</t>
  </si>
  <si>
    <t>SERVER RUM, TOTAL</t>
  </si>
  <si>
    <t>IT UDSTYR, TOTAL</t>
  </si>
  <si>
    <t xml:space="preserve">DIVERSE FORBRUG, TOTAL </t>
  </si>
  <si>
    <t>TOTAL FORBRUG</t>
  </si>
  <si>
    <t xml:space="preserve">Højtryksnatrium lamper </t>
  </si>
  <si>
    <t>Glødepære /sparepære</t>
  </si>
  <si>
    <t>Sparepære</t>
  </si>
  <si>
    <t>Bordlamper</t>
  </si>
  <si>
    <t>PC + skærm</t>
  </si>
  <si>
    <t>Printer</t>
  </si>
  <si>
    <t>Kaffemaskine</t>
  </si>
  <si>
    <t>Opvaskemaskine</t>
  </si>
  <si>
    <t>Elkedel</t>
  </si>
  <si>
    <t>Køleskab</t>
  </si>
  <si>
    <t>Fryser</t>
  </si>
  <si>
    <t>Emhætte</t>
  </si>
  <si>
    <t>Server rum - antal servere</t>
  </si>
  <si>
    <t>Køleanlæg</t>
  </si>
  <si>
    <t>Ventilationsanlæg</t>
  </si>
  <si>
    <t>Køling/aircondition</t>
  </si>
  <si>
    <t>Trykluft</t>
  </si>
  <si>
    <t>Andet</t>
  </si>
  <si>
    <t>Typisk årsforbrug (erfaringstal)  (kWh/år)</t>
  </si>
  <si>
    <t>Værktøjet er udviklet i forbindelse med et fælles nordisk projekt, der er gennemført under Dansk Standards ledelse i samarbejde med Standard Island og Standard Norge og med deltagelse et antal små og mellemstore virksomheder i Danmark, Island og Norge. Kontakt DS på +45 3996 6101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</si>
</sst>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9">
    <border>
      <left/>
      <right/>
      <top/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 style="thick">
        <color theme="3"/>
      </top>
      <bottom style="medium">
        <color theme="3"/>
      </bottom>
      <diagonal/>
    </border>
    <border>
      <left/>
      <right/>
      <top style="thick">
        <color theme="3"/>
      </top>
      <bottom style="medium">
        <color theme="3"/>
      </bottom>
      <diagonal/>
    </border>
    <border>
      <left/>
      <right style="thick">
        <color theme="3"/>
      </right>
      <top style="thick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3"/>
      </bottom>
      <diagonal/>
    </border>
    <border>
      <left style="thin">
        <color indexed="64"/>
      </left>
      <right style="thick">
        <color theme="3"/>
      </right>
      <top style="thin">
        <color indexed="64"/>
      </top>
      <bottom style="medium">
        <color theme="3"/>
      </bottom>
      <diagonal/>
    </border>
    <border>
      <left style="thick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ck">
        <color theme="3"/>
      </right>
      <top style="medium">
        <color theme="3"/>
      </top>
      <bottom style="thin">
        <color theme="3"/>
      </bottom>
      <diagonal/>
    </border>
    <border>
      <left style="thick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ck">
        <color theme="3"/>
      </right>
      <top style="thin">
        <color theme="3"/>
      </top>
      <bottom style="thin">
        <color theme="3"/>
      </bottom>
      <diagonal/>
    </border>
    <border>
      <left style="thick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ck">
        <color theme="3"/>
      </right>
      <top style="thin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3"/>
      </right>
      <top/>
      <bottom/>
      <diagonal/>
    </border>
    <border>
      <left style="thin">
        <color theme="3"/>
      </left>
      <right style="thin">
        <color theme="3"/>
      </right>
      <top style="medium">
        <color theme="3"/>
      </top>
      <bottom style="thick">
        <color theme="3"/>
      </bottom>
      <diagonal/>
    </border>
    <border>
      <left style="thin">
        <color theme="3"/>
      </left>
      <right style="thick">
        <color theme="3"/>
      </right>
      <top style="medium">
        <color theme="3"/>
      </top>
      <bottom style="thick">
        <color theme="3"/>
      </bottom>
      <diagonal/>
    </border>
    <border>
      <left style="thick">
        <color theme="3"/>
      </left>
      <right/>
      <top style="medium">
        <color theme="3"/>
      </top>
      <bottom style="thick">
        <color theme="3"/>
      </bottom>
      <diagonal/>
    </border>
    <border>
      <left/>
      <right/>
      <top style="medium">
        <color theme="3"/>
      </top>
      <bottom style="thick">
        <color theme="3"/>
      </bottom>
      <diagonal/>
    </border>
    <border>
      <left/>
      <right style="thin">
        <color theme="3"/>
      </right>
      <top style="medium">
        <color theme="3"/>
      </top>
      <bottom style="thick">
        <color theme="3"/>
      </bottom>
      <diagonal/>
    </border>
    <border>
      <left style="thick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thin">
        <color indexed="64"/>
      </right>
      <top style="medium">
        <color theme="3"/>
      </top>
      <bottom style="medium">
        <color theme="3"/>
      </bottom>
      <diagonal/>
    </border>
    <border>
      <left style="thick">
        <color theme="3"/>
      </left>
      <right/>
      <top style="thin">
        <color indexed="64"/>
      </top>
      <bottom style="medium">
        <color theme="3"/>
      </bottom>
      <diagonal/>
    </border>
    <border>
      <left/>
      <right/>
      <top style="thin">
        <color indexed="64"/>
      </top>
      <bottom style="medium">
        <color theme="3"/>
      </bottom>
      <diagonal/>
    </border>
    <border>
      <left/>
      <right style="thin">
        <color indexed="64"/>
      </right>
      <top style="thin">
        <color indexed="64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ck">
        <color theme="3"/>
      </right>
      <top style="medium">
        <color theme="3"/>
      </top>
      <bottom style="medium">
        <color theme="3"/>
      </bottom>
      <diagonal/>
    </border>
    <border>
      <left style="thick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ck">
        <color theme="3"/>
      </right>
      <top/>
      <bottom style="medium">
        <color theme="3"/>
      </bottom>
      <diagonal/>
    </border>
    <border>
      <left style="thick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thick">
        <color theme="3"/>
      </right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thick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ck">
        <color theme="3"/>
      </right>
      <top style="thin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ck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theme="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3"/>
      </right>
      <top style="thin">
        <color indexed="64"/>
      </top>
      <bottom style="thick">
        <color theme="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2" borderId="1" xfId="0" applyFill="1" applyBorder="1"/>
    <xf numFmtId="0" fontId="0" fillId="0" borderId="2" xfId="0" applyBorder="1"/>
    <xf numFmtId="164" fontId="0" fillId="4" borderId="6" xfId="1" applyNumberFormat="1" applyFont="1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9" xfId="1" applyNumberFormat="1" applyFont="1" applyBorder="1"/>
    <xf numFmtId="0" fontId="0" fillId="0" borderId="10" xfId="0" applyBorder="1"/>
    <xf numFmtId="0" fontId="0" fillId="2" borderId="11" xfId="0" applyFill="1" applyBorder="1"/>
    <xf numFmtId="0" fontId="0" fillId="2" borderId="12" xfId="0" applyFill="1" applyBorder="1"/>
    <xf numFmtId="164" fontId="0" fillId="0" borderId="12" xfId="1" applyNumberFormat="1" applyFont="1" applyBorder="1"/>
    <xf numFmtId="0" fontId="0" fillId="0" borderId="13" xfId="0" applyBorder="1"/>
    <xf numFmtId="0" fontId="0" fillId="2" borderId="14" xfId="0" applyFill="1" applyBorder="1"/>
    <xf numFmtId="0" fontId="0" fillId="2" borderId="15" xfId="0" applyFill="1" applyBorder="1"/>
    <xf numFmtId="164" fontId="0" fillId="0" borderId="15" xfId="1" applyNumberFormat="1" applyFont="1" applyBorder="1"/>
    <xf numFmtId="0" fontId="0" fillId="0" borderId="16" xfId="0" applyBorder="1"/>
    <xf numFmtId="164" fontId="0" fillId="4" borderId="17" xfId="1" applyNumberFormat="1" applyFont="1" applyFill="1" applyBorder="1"/>
    <xf numFmtId="0" fontId="0" fillId="4" borderId="18" xfId="0" applyFill="1" applyBorder="1"/>
    <xf numFmtId="164" fontId="0" fillId="4" borderId="19" xfId="1" applyNumberFormat="1" applyFont="1" applyFill="1" applyBorder="1"/>
    <xf numFmtId="164" fontId="0" fillId="4" borderId="30" xfId="1" applyNumberFormat="1" applyFont="1" applyFill="1" applyBorder="1"/>
    <xf numFmtId="0" fontId="0" fillId="4" borderId="31" xfId="0" applyFill="1" applyBorder="1"/>
    <xf numFmtId="0" fontId="0" fillId="0" borderId="20" xfId="0" applyFill="1" applyBorder="1"/>
    <xf numFmtId="0" fontId="0" fillId="0" borderId="7" xfId="0" applyFill="1" applyBorder="1"/>
    <xf numFmtId="0" fontId="0" fillId="0" borderId="0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0" borderId="33" xfId="0" applyFont="1" applyBorder="1" applyAlignment="1">
      <alignment horizontal="center" wrapText="1"/>
    </xf>
    <xf numFmtId="0" fontId="0" fillId="2" borderId="41" xfId="0" applyFill="1" applyBorder="1"/>
    <xf numFmtId="0" fontId="0" fillId="2" borderId="42" xfId="0" applyFill="1" applyBorder="1" applyAlignment="1">
      <alignment horizontal="center"/>
    </xf>
    <xf numFmtId="0" fontId="0" fillId="2" borderId="42" xfId="0" applyFill="1" applyBorder="1"/>
    <xf numFmtId="164" fontId="0" fillId="0" borderId="42" xfId="1" applyNumberFormat="1" applyFont="1" applyBorder="1"/>
    <xf numFmtId="0" fontId="0" fillId="0" borderId="43" xfId="0" applyBorder="1"/>
    <xf numFmtId="0" fontId="0" fillId="0" borderId="44" xfId="0" applyBorder="1"/>
    <xf numFmtId="0" fontId="0" fillId="2" borderId="44" xfId="0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4" fontId="0" fillId="0" borderId="45" xfId="1" applyNumberFormat="1" applyFont="1" applyBorder="1"/>
    <xf numFmtId="0" fontId="0" fillId="0" borderId="46" xfId="0" applyBorder="1"/>
    <xf numFmtId="164" fontId="0" fillId="0" borderId="36" xfId="1" applyNumberFormat="1" applyFont="1" applyBorder="1"/>
    <xf numFmtId="164" fontId="0" fillId="0" borderId="44" xfId="1" applyNumberFormat="1" applyFont="1" applyBorder="1"/>
    <xf numFmtId="164" fontId="0" fillId="0" borderId="47" xfId="1" applyNumberFormat="1" applyFont="1" applyBorder="1"/>
    <xf numFmtId="0" fontId="0" fillId="0" borderId="37" xfId="0" applyBorder="1"/>
    <xf numFmtId="164" fontId="0" fillId="4" borderId="48" xfId="1" applyNumberFormat="1" applyFont="1" applyFill="1" applyBorder="1"/>
    <xf numFmtId="0" fontId="0" fillId="4" borderId="2" xfId="0" applyFill="1" applyBorder="1"/>
    <xf numFmtId="164" fontId="0" fillId="0" borderId="49" xfId="1" applyNumberFormat="1" applyFont="1" applyBorder="1"/>
    <xf numFmtId="164" fontId="0" fillId="4" borderId="52" xfId="1" applyNumberFormat="1" applyFont="1" applyFill="1" applyBorder="1"/>
    <xf numFmtId="164" fontId="0" fillId="0" borderId="51" xfId="1" applyNumberFormat="1" applyFont="1" applyBorder="1"/>
    <xf numFmtId="164" fontId="0" fillId="0" borderId="50" xfId="1" applyNumberFormat="1" applyFont="1" applyBorder="1"/>
    <xf numFmtId="164" fontId="0" fillId="4" borderId="53" xfId="1" applyNumberFormat="1" applyFont="1" applyFill="1" applyBorder="1"/>
    <xf numFmtId="0" fontId="0" fillId="0" borderId="54" xfId="0" applyBorder="1"/>
    <xf numFmtId="0" fontId="0" fillId="0" borderId="55" xfId="0" applyBorder="1"/>
    <xf numFmtId="0" fontId="0" fillId="0" borderId="1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4" fillId="0" borderId="0" xfId="0" applyFont="1" applyAlignment="1">
      <alignment horizontal="left" vertical="top" wrapText="1"/>
    </xf>
    <xf numFmtId="0" fontId="2" fillId="0" borderId="37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top"/>
    </xf>
    <xf numFmtId="0" fontId="2" fillId="4" borderId="25" xfId="0" applyFont="1" applyFill="1" applyBorder="1" applyAlignment="1">
      <alignment horizontal="left" vertical="top"/>
    </xf>
    <xf numFmtId="0" fontId="2" fillId="4" borderId="26" xfId="0" applyFont="1" applyFill="1" applyBorder="1" applyAlignment="1">
      <alignment horizontal="left" vertical="top"/>
    </xf>
    <xf numFmtId="0" fontId="2" fillId="4" borderId="24" xfId="0" applyFont="1" applyFill="1" applyBorder="1" applyAlignment="1">
      <alignment horizontal="left" vertical="center"/>
    </xf>
    <xf numFmtId="0" fontId="2" fillId="4" borderId="25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29" xfId="0" applyFont="1" applyFill="1" applyBorder="1" applyAlignment="1">
      <alignment horizontal="left" vertical="center"/>
    </xf>
    <xf numFmtId="0" fontId="2" fillId="0" borderId="35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6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6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6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zoomScaleNormal="100" workbookViewId="0">
      <selection activeCell="E33" sqref="E33"/>
    </sheetView>
  </sheetViews>
  <sheetFormatPr defaultRowHeight="15" x14ac:dyDescent="0.25"/>
  <cols>
    <col min="1" max="1" width="29.42578125" customWidth="1"/>
    <col min="2" max="2" width="6.5703125" style="1" customWidth="1"/>
    <col min="3" max="3" width="11.85546875" bestFit="1" customWidth="1"/>
    <col min="4" max="4" width="7" style="1" customWidth="1"/>
    <col min="5" max="5" width="10" style="1" customWidth="1"/>
    <col min="6" max="6" width="17.28515625" style="1" customWidth="1"/>
    <col min="7" max="9" width="11.7109375" style="1" customWidth="1"/>
    <col min="10" max="11" width="13" customWidth="1"/>
    <col min="12" max="12" width="29" customWidth="1"/>
    <col min="15" max="15" width="13.7109375" customWidth="1"/>
  </cols>
  <sheetData>
    <row r="1" spans="1:15" ht="15.75" thickBot="1" x14ac:dyDescent="0.3"/>
    <row r="2" spans="1:15" ht="24.75" thickTop="1" thickBot="1" x14ac:dyDescent="0.3">
      <c r="A2" s="66" t="s">
        <v>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8"/>
    </row>
    <row r="3" spans="1:15" ht="15.75" thickBot="1" x14ac:dyDescent="0.3">
      <c r="A3" s="3" t="s">
        <v>7</v>
      </c>
      <c r="B3" s="32"/>
      <c r="C3" s="2"/>
      <c r="D3" s="25"/>
      <c r="E3" s="25"/>
      <c r="F3" s="25"/>
      <c r="G3" s="25"/>
      <c r="H3" s="25"/>
      <c r="I3" s="25"/>
      <c r="J3" s="2"/>
      <c r="K3" s="2"/>
      <c r="L3" s="4"/>
    </row>
    <row r="4" spans="1:15" ht="16.5" customHeight="1" x14ac:dyDescent="0.25">
      <c r="A4" s="81" t="s">
        <v>2</v>
      </c>
      <c r="B4" s="83" t="s">
        <v>3</v>
      </c>
      <c r="C4" s="85" t="s">
        <v>4</v>
      </c>
      <c r="D4" s="87" t="s">
        <v>8</v>
      </c>
      <c r="E4" s="87" t="s">
        <v>9</v>
      </c>
      <c r="F4" s="87" t="s">
        <v>48</v>
      </c>
      <c r="G4" s="89" t="s">
        <v>10</v>
      </c>
      <c r="H4" s="90"/>
      <c r="I4" s="91"/>
      <c r="J4" s="89" t="s">
        <v>14</v>
      </c>
      <c r="K4" s="91"/>
      <c r="L4" s="64" t="s">
        <v>5</v>
      </c>
      <c r="O4" s="2"/>
    </row>
    <row r="5" spans="1:15" ht="30.75" customHeight="1" thickBot="1" x14ac:dyDescent="0.3">
      <c r="A5" s="82"/>
      <c r="B5" s="84"/>
      <c r="C5" s="86"/>
      <c r="D5" s="88"/>
      <c r="E5" s="88"/>
      <c r="F5" s="88"/>
      <c r="G5" s="33" t="s">
        <v>11</v>
      </c>
      <c r="H5" s="33" t="s">
        <v>12</v>
      </c>
      <c r="I5" s="33" t="s">
        <v>13</v>
      </c>
      <c r="J5" s="33" t="s">
        <v>1</v>
      </c>
      <c r="K5" s="33" t="s">
        <v>15</v>
      </c>
      <c r="L5" s="65"/>
      <c r="O5" s="39" t="s">
        <v>16</v>
      </c>
    </row>
    <row r="6" spans="1:15" x14ac:dyDescent="0.25">
      <c r="A6" s="6" t="s">
        <v>30</v>
      </c>
      <c r="B6" s="26">
        <v>17</v>
      </c>
      <c r="C6" s="7" t="s">
        <v>20</v>
      </c>
      <c r="D6" s="26">
        <v>36</v>
      </c>
      <c r="E6" s="26">
        <v>80</v>
      </c>
      <c r="F6" s="29"/>
      <c r="G6" s="26">
        <v>8</v>
      </c>
      <c r="H6" s="26">
        <v>5</v>
      </c>
      <c r="I6" s="26">
        <v>12</v>
      </c>
      <c r="J6" s="8">
        <f>+B6*(D6/1000)*(E6/100)*G6*H6*I6</f>
        <v>235.00800000000004</v>
      </c>
      <c r="K6" s="46">
        <f>+J6*$O$6</f>
        <v>352.51200000000006</v>
      </c>
      <c r="L6" s="9" t="s">
        <v>17</v>
      </c>
      <c r="O6" s="40">
        <v>1.5</v>
      </c>
    </row>
    <row r="7" spans="1:15" x14ac:dyDescent="0.25">
      <c r="A7" s="10" t="s">
        <v>31</v>
      </c>
      <c r="B7" s="27">
        <v>4</v>
      </c>
      <c r="C7" s="11" t="s">
        <v>21</v>
      </c>
      <c r="D7" s="27">
        <v>40</v>
      </c>
      <c r="E7" s="27">
        <v>100</v>
      </c>
      <c r="F7" s="31"/>
      <c r="G7" s="27">
        <v>8</v>
      </c>
      <c r="H7" s="27">
        <v>5</v>
      </c>
      <c r="I7" s="27">
        <v>12</v>
      </c>
      <c r="J7" s="44">
        <f>+B7*(D7/1000)*(E7/100)*G7*H7*I7</f>
        <v>76.800000000000011</v>
      </c>
      <c r="K7" s="47">
        <f t="shared" ref="K7:K28" si="0">+J7*$O$6</f>
        <v>115.20000000000002</v>
      </c>
      <c r="L7" s="45"/>
    </row>
    <row r="8" spans="1:15" x14ac:dyDescent="0.25">
      <c r="A8" s="10" t="s">
        <v>32</v>
      </c>
      <c r="B8" s="27">
        <v>4</v>
      </c>
      <c r="C8" s="11" t="s">
        <v>21</v>
      </c>
      <c r="D8" s="27">
        <v>9</v>
      </c>
      <c r="E8" s="27">
        <v>100</v>
      </c>
      <c r="F8" s="31"/>
      <c r="G8" s="27">
        <v>8</v>
      </c>
      <c r="H8" s="27">
        <v>5</v>
      </c>
      <c r="I8" s="27">
        <v>12</v>
      </c>
      <c r="J8" s="12">
        <f>+B8*(D8/1000)*(E8/100)*G8*H8*I8</f>
        <v>17.28</v>
      </c>
      <c r="K8" s="48">
        <f t="shared" si="0"/>
        <v>25.92</v>
      </c>
      <c r="L8" s="13"/>
    </row>
    <row r="9" spans="1:15" x14ac:dyDescent="0.25">
      <c r="A9" s="10" t="s">
        <v>0</v>
      </c>
      <c r="B9" s="27">
        <v>3</v>
      </c>
      <c r="C9" s="11" t="s">
        <v>21</v>
      </c>
      <c r="D9" s="27">
        <v>20</v>
      </c>
      <c r="E9" s="27">
        <v>100</v>
      </c>
      <c r="F9" s="31"/>
      <c r="G9" s="27">
        <v>8</v>
      </c>
      <c r="H9" s="27">
        <v>5</v>
      </c>
      <c r="I9" s="27">
        <v>12</v>
      </c>
      <c r="J9" s="44">
        <f>+B9*(D9/1000)*(E9/100)*G9*H9*I9</f>
        <v>28.799999999999997</v>
      </c>
      <c r="K9" s="47">
        <f t="shared" si="0"/>
        <v>43.199999999999996</v>
      </c>
      <c r="L9" s="45"/>
    </row>
    <row r="10" spans="1:15" ht="15.75" thickBot="1" x14ac:dyDescent="0.3">
      <c r="A10" s="14" t="s">
        <v>33</v>
      </c>
      <c r="B10" s="28">
        <v>10</v>
      </c>
      <c r="C10" s="15" t="s">
        <v>21</v>
      </c>
      <c r="D10" s="28">
        <v>10</v>
      </c>
      <c r="E10" s="28">
        <v>100</v>
      </c>
      <c r="F10" s="30"/>
      <c r="G10" s="28">
        <v>8</v>
      </c>
      <c r="H10" s="28">
        <v>5</v>
      </c>
      <c r="I10" s="28">
        <v>12</v>
      </c>
      <c r="J10" s="16">
        <f>+B10*(D10/1000)*(E10/100)*G10*H10*I10</f>
        <v>48</v>
      </c>
      <c r="K10" s="54">
        <f t="shared" si="0"/>
        <v>72</v>
      </c>
      <c r="L10" s="17"/>
    </row>
    <row r="11" spans="1:15" ht="15.75" thickBot="1" x14ac:dyDescent="0.3">
      <c r="A11" s="75" t="s">
        <v>24</v>
      </c>
      <c r="B11" s="76"/>
      <c r="C11" s="76"/>
      <c r="D11" s="76"/>
      <c r="E11" s="76"/>
      <c r="F11" s="76"/>
      <c r="G11" s="76"/>
      <c r="H11" s="76"/>
      <c r="I11" s="77"/>
      <c r="J11" s="50">
        <f>SUM(J6:J10)</f>
        <v>405.88800000000009</v>
      </c>
      <c r="K11" s="53">
        <f>SUM(K6:K10)</f>
        <v>608.83200000000011</v>
      </c>
      <c r="L11" s="51"/>
    </row>
    <row r="12" spans="1:15" x14ac:dyDescent="0.25">
      <c r="A12" s="6" t="s">
        <v>34</v>
      </c>
      <c r="B12" s="26">
        <v>5</v>
      </c>
      <c r="C12" s="7" t="s">
        <v>21</v>
      </c>
      <c r="D12" s="29"/>
      <c r="E12" s="29"/>
      <c r="F12" s="26">
        <v>120</v>
      </c>
      <c r="G12" s="29"/>
      <c r="H12" s="29"/>
      <c r="I12" s="29"/>
      <c r="J12" s="8">
        <f>+F12*B12</f>
        <v>600</v>
      </c>
      <c r="K12" s="52">
        <f t="shared" si="0"/>
        <v>900</v>
      </c>
      <c r="L12" s="49" t="s">
        <v>18</v>
      </c>
    </row>
    <row r="13" spans="1:15" ht="15.75" thickBot="1" x14ac:dyDescent="0.3">
      <c r="A13" s="14" t="s">
        <v>35</v>
      </c>
      <c r="B13" s="28">
        <v>4</v>
      </c>
      <c r="C13" s="15" t="s">
        <v>21</v>
      </c>
      <c r="D13" s="30"/>
      <c r="E13" s="30"/>
      <c r="F13" s="28">
        <v>1000</v>
      </c>
      <c r="G13" s="30"/>
      <c r="H13" s="30"/>
      <c r="I13" s="30"/>
      <c r="J13" s="16">
        <f>+F13*B13</f>
        <v>4000</v>
      </c>
      <c r="K13" s="55">
        <f t="shared" si="0"/>
        <v>6000</v>
      </c>
      <c r="L13" s="62" t="s">
        <v>18</v>
      </c>
      <c r="M13" s="2"/>
      <c r="N13" s="2"/>
    </row>
    <row r="14" spans="1:15" ht="15.75" thickBot="1" x14ac:dyDescent="0.3">
      <c r="A14" s="75" t="s">
        <v>27</v>
      </c>
      <c r="B14" s="76"/>
      <c r="C14" s="76"/>
      <c r="D14" s="76"/>
      <c r="E14" s="76"/>
      <c r="F14" s="76"/>
      <c r="G14" s="76"/>
      <c r="H14" s="76"/>
      <c r="I14" s="77"/>
      <c r="J14" s="18">
        <f>SUM(J12:J13)</f>
        <v>4600</v>
      </c>
      <c r="K14" s="53">
        <f>SUM(K10:K13)</f>
        <v>7580.8320000000003</v>
      </c>
      <c r="L14" s="19"/>
    </row>
    <row r="15" spans="1:15" x14ac:dyDescent="0.25">
      <c r="A15" s="6" t="s">
        <v>37</v>
      </c>
      <c r="B15" s="26">
        <v>1</v>
      </c>
      <c r="C15" s="7" t="s">
        <v>22</v>
      </c>
      <c r="D15" s="29"/>
      <c r="E15" s="29"/>
      <c r="F15" s="26">
        <v>400</v>
      </c>
      <c r="G15" s="29"/>
      <c r="H15" s="29"/>
      <c r="I15" s="29"/>
      <c r="J15" s="8">
        <f t="shared" ref="J15:J20" si="1">+F15*B15</f>
        <v>400</v>
      </c>
      <c r="K15" s="52">
        <f t="shared" si="0"/>
        <v>600</v>
      </c>
      <c r="L15" s="49" t="s">
        <v>18</v>
      </c>
    </row>
    <row r="16" spans="1:15" x14ac:dyDescent="0.25">
      <c r="A16" s="10" t="s">
        <v>36</v>
      </c>
      <c r="B16" s="27">
        <v>2</v>
      </c>
      <c r="C16" s="11" t="s">
        <v>22</v>
      </c>
      <c r="D16" s="31"/>
      <c r="E16" s="31"/>
      <c r="F16" s="27">
        <v>350</v>
      </c>
      <c r="G16" s="31"/>
      <c r="H16" s="31"/>
      <c r="I16" s="31"/>
      <c r="J16" s="12">
        <f t="shared" si="1"/>
        <v>700</v>
      </c>
      <c r="K16" s="47">
        <f t="shared" si="0"/>
        <v>1050</v>
      </c>
      <c r="L16" s="57" t="s">
        <v>18</v>
      </c>
      <c r="M16" s="59"/>
    </row>
    <row r="17" spans="1:13" x14ac:dyDescent="0.25">
      <c r="A17" s="10" t="s">
        <v>38</v>
      </c>
      <c r="B17" s="27">
        <v>2</v>
      </c>
      <c r="C17" s="11" t="s">
        <v>22</v>
      </c>
      <c r="D17" s="31"/>
      <c r="E17" s="31"/>
      <c r="F17" s="27">
        <v>70</v>
      </c>
      <c r="G17" s="31"/>
      <c r="H17" s="31"/>
      <c r="I17" s="31"/>
      <c r="J17" s="12">
        <f t="shared" si="1"/>
        <v>140</v>
      </c>
      <c r="K17" s="47">
        <f t="shared" si="0"/>
        <v>210</v>
      </c>
      <c r="L17" s="58" t="s">
        <v>18</v>
      </c>
      <c r="M17" s="59"/>
    </row>
    <row r="18" spans="1:13" x14ac:dyDescent="0.25">
      <c r="A18" s="10" t="s">
        <v>41</v>
      </c>
      <c r="B18" s="27">
        <v>1</v>
      </c>
      <c r="C18" s="11" t="s">
        <v>22</v>
      </c>
      <c r="D18" s="31"/>
      <c r="E18" s="31"/>
      <c r="F18" s="27">
        <v>70</v>
      </c>
      <c r="G18" s="31"/>
      <c r="H18" s="31"/>
      <c r="I18" s="31"/>
      <c r="J18" s="12">
        <f t="shared" si="1"/>
        <v>70</v>
      </c>
      <c r="K18" s="47">
        <f t="shared" si="0"/>
        <v>105</v>
      </c>
      <c r="L18" s="60" t="s">
        <v>18</v>
      </c>
      <c r="M18" s="59"/>
    </row>
    <row r="19" spans="1:13" x14ac:dyDescent="0.25">
      <c r="A19" s="10" t="s">
        <v>39</v>
      </c>
      <c r="B19" s="27">
        <v>1</v>
      </c>
      <c r="C19" s="11" t="s">
        <v>22</v>
      </c>
      <c r="D19" s="31"/>
      <c r="E19" s="31"/>
      <c r="F19" s="27">
        <v>400</v>
      </c>
      <c r="G19" s="31"/>
      <c r="H19" s="31"/>
      <c r="I19" s="31"/>
      <c r="J19" s="12">
        <f t="shared" si="1"/>
        <v>400</v>
      </c>
      <c r="K19" s="47">
        <f t="shared" si="0"/>
        <v>600</v>
      </c>
      <c r="L19" s="61" t="s">
        <v>18</v>
      </c>
    </row>
    <row r="20" spans="1:13" ht="15.75" thickBot="1" x14ac:dyDescent="0.3">
      <c r="A20" s="14" t="s">
        <v>40</v>
      </c>
      <c r="B20" s="28">
        <v>1</v>
      </c>
      <c r="C20" s="15" t="s">
        <v>22</v>
      </c>
      <c r="D20" s="30"/>
      <c r="E20" s="30"/>
      <c r="F20" s="28">
        <v>300</v>
      </c>
      <c r="G20" s="30"/>
      <c r="H20" s="30"/>
      <c r="I20" s="30"/>
      <c r="J20" s="16">
        <f t="shared" si="1"/>
        <v>300</v>
      </c>
      <c r="K20" s="55">
        <f t="shared" si="0"/>
        <v>450</v>
      </c>
      <c r="L20" s="62" t="s">
        <v>18</v>
      </c>
    </row>
    <row r="21" spans="1:13" ht="15.75" thickBot="1" x14ac:dyDescent="0.3">
      <c r="A21" s="75" t="s">
        <v>25</v>
      </c>
      <c r="B21" s="76"/>
      <c r="C21" s="76"/>
      <c r="D21" s="76"/>
      <c r="E21" s="76"/>
      <c r="F21" s="76"/>
      <c r="G21" s="76"/>
      <c r="H21" s="76"/>
      <c r="I21" s="77"/>
      <c r="J21" s="18">
        <f>SUM(J15:J20)</f>
        <v>2010</v>
      </c>
      <c r="K21" s="56">
        <f>SUM(K16:K20)</f>
        <v>2415</v>
      </c>
      <c r="L21" s="19"/>
    </row>
    <row r="22" spans="1:13" x14ac:dyDescent="0.25">
      <c r="A22" s="6" t="s">
        <v>42</v>
      </c>
      <c r="B22" s="26">
        <v>5</v>
      </c>
      <c r="C22" s="7" t="s">
        <v>23</v>
      </c>
      <c r="D22" s="29"/>
      <c r="E22" s="29"/>
      <c r="F22" s="26">
        <v>100</v>
      </c>
      <c r="G22" s="29"/>
      <c r="H22" s="29"/>
      <c r="I22" s="29"/>
      <c r="J22" s="8">
        <f>+F22*B22</f>
        <v>500</v>
      </c>
      <c r="K22" s="52">
        <f t="shared" si="0"/>
        <v>750</v>
      </c>
      <c r="L22" s="9" t="s">
        <v>18</v>
      </c>
    </row>
    <row r="23" spans="1:13" ht="15.75" thickBot="1" x14ac:dyDescent="0.3">
      <c r="A23" s="14" t="s">
        <v>43</v>
      </c>
      <c r="B23" s="28">
        <v>1</v>
      </c>
      <c r="C23" s="15" t="s">
        <v>23</v>
      </c>
      <c r="D23" s="28">
        <v>200</v>
      </c>
      <c r="E23" s="28">
        <v>50</v>
      </c>
      <c r="F23" s="28">
        <v>0</v>
      </c>
      <c r="G23" s="28">
        <v>24</v>
      </c>
      <c r="H23" s="28">
        <v>7</v>
      </c>
      <c r="I23" s="28">
        <v>12</v>
      </c>
      <c r="J23" s="16">
        <f>+B23*(D23/1000)*(E23/100)*G23*H23*I23</f>
        <v>201.60000000000005</v>
      </c>
      <c r="K23" s="47">
        <f t="shared" si="0"/>
        <v>302.40000000000009</v>
      </c>
      <c r="L23" s="17" t="s">
        <v>19</v>
      </c>
    </row>
    <row r="24" spans="1:13" ht="15.75" thickBot="1" x14ac:dyDescent="0.3">
      <c r="A24" s="72" t="s">
        <v>26</v>
      </c>
      <c r="B24" s="73"/>
      <c r="C24" s="73"/>
      <c r="D24" s="73"/>
      <c r="E24" s="73"/>
      <c r="F24" s="73"/>
      <c r="G24" s="73"/>
      <c r="H24" s="73"/>
      <c r="I24" s="74"/>
      <c r="J24" s="21">
        <f>SUM(J22:J23)</f>
        <v>701.6</v>
      </c>
      <c r="K24" s="21">
        <f>SUM(K20:K23)</f>
        <v>3917.4</v>
      </c>
      <c r="L24" s="22"/>
    </row>
    <row r="25" spans="1:13" x14ac:dyDescent="0.25">
      <c r="A25" s="6" t="s">
        <v>44</v>
      </c>
      <c r="B25" s="26">
        <v>1</v>
      </c>
      <c r="C25" s="7" t="s">
        <v>20</v>
      </c>
      <c r="D25" s="26">
        <v>2000</v>
      </c>
      <c r="E25" s="26">
        <v>70</v>
      </c>
      <c r="F25" s="26">
        <v>0</v>
      </c>
      <c r="G25" s="26">
        <v>12</v>
      </c>
      <c r="H25" s="26">
        <v>7</v>
      </c>
      <c r="I25" s="26">
        <v>12</v>
      </c>
      <c r="J25" s="8">
        <f>+B25*(D25/1000)*(E25/100)*G25*H25*I25</f>
        <v>1411.1999999999998</v>
      </c>
      <c r="K25" s="47">
        <f t="shared" si="0"/>
        <v>2116.7999999999997</v>
      </c>
      <c r="L25" s="60" t="s">
        <v>18</v>
      </c>
      <c r="M25" s="59"/>
    </row>
    <row r="26" spans="1:13" x14ac:dyDescent="0.25">
      <c r="A26" s="10" t="s">
        <v>45</v>
      </c>
      <c r="B26" s="27">
        <v>2</v>
      </c>
      <c r="C26" s="11" t="s">
        <v>20</v>
      </c>
      <c r="D26" s="27">
        <v>500</v>
      </c>
      <c r="E26" s="27">
        <v>50</v>
      </c>
      <c r="F26" s="27">
        <v>0</v>
      </c>
      <c r="G26" s="27">
        <v>12</v>
      </c>
      <c r="H26" s="27">
        <v>5</v>
      </c>
      <c r="I26" s="27">
        <v>6</v>
      </c>
      <c r="J26" s="12">
        <f>+B26*(D26/1000)*(E26/100)*G26*H26*I26</f>
        <v>180</v>
      </c>
      <c r="K26" s="47">
        <f t="shared" si="0"/>
        <v>270</v>
      </c>
      <c r="L26" s="13"/>
    </row>
    <row r="27" spans="1:13" x14ac:dyDescent="0.25">
      <c r="A27" s="10" t="s">
        <v>46</v>
      </c>
      <c r="B27" s="27">
        <v>1</v>
      </c>
      <c r="C27" s="11" t="s">
        <v>20</v>
      </c>
      <c r="D27" s="27">
        <v>2000</v>
      </c>
      <c r="E27" s="27">
        <v>70</v>
      </c>
      <c r="F27" s="27">
        <v>0</v>
      </c>
      <c r="G27" s="27">
        <v>1</v>
      </c>
      <c r="H27" s="27">
        <v>2</v>
      </c>
      <c r="I27" s="27">
        <v>12</v>
      </c>
      <c r="J27" s="12">
        <f>+B27*(D27/1000)*(E27/100)*G27*H27*I27</f>
        <v>33.599999999999994</v>
      </c>
      <c r="K27" s="47">
        <f t="shared" si="0"/>
        <v>50.399999999999991</v>
      </c>
      <c r="L27" s="13"/>
    </row>
    <row r="28" spans="1:13" x14ac:dyDescent="0.25">
      <c r="A28" s="34" t="s">
        <v>47</v>
      </c>
      <c r="B28" s="35">
        <v>1</v>
      </c>
      <c r="C28" s="36" t="s">
        <v>20</v>
      </c>
      <c r="D28" s="35">
        <v>500</v>
      </c>
      <c r="E28" s="35">
        <v>70</v>
      </c>
      <c r="F28" s="35"/>
      <c r="G28" s="35">
        <v>6</v>
      </c>
      <c r="H28" s="35">
        <v>5</v>
      </c>
      <c r="I28" s="35">
        <v>12</v>
      </c>
      <c r="J28" s="37">
        <f>+B28*(D28/1000)*(E28/100)*G28*H28*I28</f>
        <v>125.99999999999997</v>
      </c>
      <c r="K28" s="47">
        <f t="shared" si="0"/>
        <v>188.99999999999994</v>
      </c>
      <c r="L28" s="38"/>
    </row>
    <row r="29" spans="1:13" ht="15.75" thickBot="1" x14ac:dyDescent="0.3">
      <c r="A29" s="78" t="s">
        <v>28</v>
      </c>
      <c r="B29" s="79"/>
      <c r="C29" s="79"/>
      <c r="D29" s="79"/>
      <c r="E29" s="79"/>
      <c r="F29" s="79"/>
      <c r="G29" s="79"/>
      <c r="H29" s="79"/>
      <c r="I29" s="80"/>
      <c r="J29" s="5">
        <f>SUM(J25:J28)</f>
        <v>1750.7999999999997</v>
      </c>
      <c r="K29" s="5">
        <f>SUM(K25:K28)</f>
        <v>2626.2</v>
      </c>
      <c r="L29" s="24"/>
    </row>
    <row r="30" spans="1:13" ht="15.75" thickBot="1" x14ac:dyDescent="0.3">
      <c r="A30" s="69" t="s">
        <v>29</v>
      </c>
      <c r="B30" s="70"/>
      <c r="C30" s="70"/>
      <c r="D30" s="70"/>
      <c r="E30" s="70"/>
      <c r="F30" s="70"/>
      <c r="G30" s="70"/>
      <c r="H30" s="70"/>
      <c r="I30" s="71"/>
      <c r="J30" s="20">
        <f>J11+J14+J21+J24+J29</f>
        <v>9468.2880000000005</v>
      </c>
      <c r="K30" s="20">
        <f>K11+K14+K21+K24+K29</f>
        <v>17148.263999999999</v>
      </c>
      <c r="L30" s="23"/>
    </row>
    <row r="31" spans="1:13" ht="15.75" thickTop="1" x14ac:dyDescent="0.25"/>
    <row r="32" spans="1:13" ht="25.5" customHeight="1" x14ac:dyDescent="0.25">
      <c r="A32" s="63" t="s">
        <v>49</v>
      </c>
      <c r="B32" s="63"/>
      <c r="C32" s="63"/>
      <c r="D32" s="63"/>
      <c r="E32" s="63"/>
      <c r="F32" s="63"/>
      <c r="G32" s="63"/>
      <c r="H32" s="63"/>
      <c r="I32" s="63"/>
    </row>
    <row r="34" spans="2:14" s="2" customFormat="1" x14ac:dyDescent="0.25">
      <c r="B34" s="25"/>
      <c r="C34" s="41"/>
      <c r="D34" s="41"/>
      <c r="E34" s="41"/>
      <c r="F34" s="42"/>
      <c r="G34" s="42"/>
      <c r="H34" s="42"/>
      <c r="I34" s="42"/>
      <c r="J34" s="42"/>
      <c r="K34" s="42"/>
      <c r="L34" s="42"/>
      <c r="M34" s="42"/>
      <c r="N34" s="43"/>
    </row>
  </sheetData>
  <mergeCells count="17">
    <mergeCell ref="J4:K4"/>
    <mergeCell ref="A32:I32"/>
    <mergeCell ref="L4:L5"/>
    <mergeCell ref="A2:L2"/>
    <mergeCell ref="A30:I30"/>
    <mergeCell ref="A24:I24"/>
    <mergeCell ref="A21:I21"/>
    <mergeCell ref="A14:I14"/>
    <mergeCell ref="A11:I11"/>
    <mergeCell ref="A29:I29"/>
    <mergeCell ref="A4:A5"/>
    <mergeCell ref="B4:B5"/>
    <mergeCell ref="C4:C5"/>
    <mergeCell ref="D4:D5"/>
    <mergeCell ref="E4:E5"/>
    <mergeCell ref="F4:F5"/>
    <mergeCell ref="G4:I4"/>
  </mergeCells>
  <pageMargins left="0.31496062992125984" right="0.31496062992125984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Dansk Standard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Preben Aagaard Nielsen</dc:creator>
  <cp:lastModifiedBy>Mads Bo Andersen</cp:lastModifiedBy>
  <cp:lastPrinted>2013-08-09T09:57:11Z</cp:lastPrinted>
  <dcterms:created xsi:type="dcterms:W3CDTF">2013-07-25T11:44:56Z</dcterms:created>
  <dcterms:modified xsi:type="dcterms:W3CDTF">2014-01-24T15:26:34Z</dcterms:modified>
</cp:coreProperties>
</file>